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0c7f28ed0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ion" sheetId="1" r:id="R1c28f1290cac438a"/>
    <x:sheet xmlns:r="http://schemas.openxmlformats.org/officeDocument/2006/relationships" name="Verified NAV" sheetId="2" r:id="Rd8a6cc9c0c8844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0.00"/>
    <x:numFmt numFmtId="202" formatCode="dd-mmm-yyyy"/>
    <x:numFmt numFmtId="203" formatCode="0"/>
    <x:numFmt numFmtId="204" formatCode="0.0000"/>
    <x:numFmt numFmtId="205" formatCode="0.00%;(0.00%);0.00%"/>
    <x:numFmt numFmtId="206" formatCode="#,##0.00;(#,##0.00);0.00"/>
  </x:numFmts>
  <x:fonts count="7">
    <x:font>
      <x:sz val="11"/>
      <x:name val="Carlito"/>
    </x:font>
    <x:font>
      <x:sz val="11"/>
      <x:color rgb="FF17233A"/>
      <x:name val="Arial"/>
    </x:font>
    <x:font>
      <x:b/>
      <x:sz val="16"/>
      <x:color rgb="FF17233A"/>
      <x:name val="Arial"/>
    </x:font>
    <x:font>
      <x:sz val="11"/>
      <x:color rgb="FF1D4ED8"/>
      <x:name val="Arial"/>
    </x:font>
    <x:font>
      <x:b/>
      <x:sz val="11"/>
      <x:color rgb="FF17233A"/>
      <x:name val="Arial"/>
    </x:font>
    <x:font>
      <x:b/>
      <x:sz val="11"/>
      <x:color rgb="FFFFFFFF"/>
      <x:name val="Arial"/>
    </x:font>
    <x:font>
      <x:sz val="10"/>
      <x:color rgb="FF47556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B8"/>
      </x:patternFill>
    </x:fill>
    <x:fill>
      <x:patternFill patternType="solid">
        <x:fgColor rgb="FFEEF3F8"/>
      </x:patternFill>
    </x:fill>
    <x:fill>
      <x:patternFill patternType="solid">
        <x:fgColor rgb="FF263D5C"/>
      </x:patternFill>
    </x:fill>
    <x:fill>
      <x:patternFill patternType="solid">
        <x:fgColor rgb="FFF7F9F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493A8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672fe2f1a48ad" /><Relationship Type="http://schemas.openxmlformats.org/officeDocument/2006/relationships/theme" Target="/xl/theme/theme1.xml" Id="R69aa515513a34c60" /><Relationship Type="http://schemas.openxmlformats.org/officeDocument/2006/relationships/sharedStrings" Target="/xl/sharedStrings.xml" Id="Rbaa981d01f1a40af" /><Relationship Type="http://schemas.openxmlformats.org/officeDocument/2006/relationships/worksheet" Target="/xl/worksheets/sheet1.xml" Id="R1c28f1290cac438a" /><Relationship Type="http://schemas.openxmlformats.org/officeDocument/2006/relationships/worksheet" Target="/xl/worksheets/sheet2.xml" Id="Rd8a6cc9c0c8844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D5C"/>
  </x:sheetPr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1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Franklin Small Cap: historical return calculation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Regular Plan, Growth. AMFI scheme 103360. ISIN INF090I01569.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New calculation copy using public AMFI records. This is not the original research workbook.</x:v>
      </x:c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 t="str">
        <x:v>Amount (INR)</x:v>
      </x:c>
      <x:c r="B7" s="7" t="n">
        <x:v>2000000</x:v>
      </x:c>
      <x:c r="C7" s="2"/>
      <x:c r="D7" s="2" t="str">
        <x:v>Days per year</x:v>
      </x:c>
      <x:c r="E7" s="8" t="n">
        <x:v>365.25</x:v>
      </x:c>
      <x:c r="F7" s="2"/>
      <x:c r="G7" s="2"/>
      <x:c r="H7" s="2"/>
    </x:row>
    <x:row r="8" ht="24" customHeight="1">
      <x:c r="A8" s="2"/>
      <x:c r="B8" s="2"/>
      <x:c r="C8" s="2"/>
      <x:c r="D8" s="2"/>
      <x:c r="E8" s="2"/>
      <x:c r="F8" s="2"/>
      <x:c r="G8" s="2"/>
      <x:c r="H8" s="2"/>
    </x:row>
    <x:row r="9" ht="24" customHeight="1">
      <x:c r="A9" s="10" t="str">
        <x:v>Value below the initial investment by 3 April 2020</x:v>
      </x:c>
      <x:c r="B9" s="9"/>
      <x:c r="C9" s="9"/>
      <x:c r="D9" s="9"/>
      <x:c r="E9" s="9"/>
      <x:c r="F9" s="9"/>
      <x:c r="G9" s="9"/>
      <x:c r="H9" s="9"/>
    </x:row>
    <x:row r="10" ht="30" customHeight="1">
      <x:c r="A10" s="13" t="str">
        <x:v>Start date</x:v>
      </x:c>
      <x:c r="B10" s="13" t="str">
        <x:v>End date</x:v>
      </x:c>
      <x:c r="C10" s="13" t="str">
        <x:v>Days</x:v>
      </x:c>
      <x:c r="D10" s="13" t="str">
        <x:v>Start NAV (INR)</x:v>
      </x:c>
      <x:c r="E10" s="13" t="str">
        <x:v>End NAV (INR)</x:v>
      </x:c>
      <x:c r="F10" s="13" t="str">
        <x:v>Total return</x:v>
      </x:c>
      <x:c r="G10" s="13" t="str">
        <x:v>CAGR</x:v>
      </x:c>
      <x:c r="H10" s="13" t="str">
        <x:v>End value (INR)</x:v>
      </x:c>
    </x:row>
    <x:row r="11" ht="24" customHeight="1">
      <x:c r="A11" s="19" t="n">
        <x:f>'Verified NAV'!A6</x:f>
        <x:v>42464</x:v>
      </x:c>
      <x:c r="B11" s="19" t="n">
        <x:f>'Verified NAV'!A9</x:f>
        <x:v>43924</x:v>
      </x:c>
      <x:c r="C11" s="20" t="n">
        <x:f>B11-A11</x:f>
        <x:v>1460</x:v>
      </x:c>
      <x:c r="D11" s="21" t="n">
        <x:f>'Verified NAV'!B6</x:f>
        <x:v>38.8011</x:v>
      </x:c>
      <x:c r="E11" s="21" t="n">
        <x:f>'Verified NAV'!B9</x:f>
        <x:v>32.6662</x:v>
      </x:c>
      <x:c r="F11" s="22" t="n">
        <x:f>E11/D11-1</x:f>
        <x:v>-0.15811149683900705</x:v>
      </x:c>
      <x:c r="G11" s="22" t="n">
        <x:f>(1+F11)^($E$7/C11)-1</x:f>
        <x:v>-0.04214262851459183</x:v>
      </x:c>
      <x:c r="H11" s="23" t="n">
        <x:f>IF(ISNUMBER($B$7),$B$7*(1+F11),"n.a.")</x:f>
        <x:v>1683777.006321986</x:v>
      </x:c>
    </x:row>
    <x:row r="12" ht="24" customHeight="1">
      <x:c r="A12" s="14" t="n">
        <x:f>'Verified NAV'!A7</x:f>
        <x:v>42828</x:v>
      </x:c>
      <x:c r="B12" s="14" t="n">
        <x:f>'Verified NAV'!A9</x:f>
        <x:v>43924</x:v>
      </x:c>
      <x:c r="C12" s="15" t="n">
        <x:f>B12-A12</x:f>
        <x:v>1096</x:v>
      </x:c>
      <x:c r="D12" s="16" t="n">
        <x:f>'Verified NAV'!B7</x:f>
        <x:v>52.1076</x:v>
      </x:c>
      <x:c r="E12" s="16" t="n">
        <x:f>'Verified NAV'!B9</x:f>
        <x:v>32.6662</x:v>
      </x:c>
      <x:c r="F12" s="17" t="n">
        <x:f>E12/D12-1</x:f>
        <x:v>-0.37310104476122474</x:v>
      </x:c>
      <x:c r="G12" s="17" t="n">
        <x:f>(1+F12)^($E$7/C12)-1</x:f>
        <x:v>-0.14411660261944337</x:v>
      </x:c>
      <x:c r="H12" s="18" t="n">
        <x:f>IF(ISNUMBER($B$7),$B$7*(1+F12),"n.a.")</x:f>
        <x:v>1253797.9104775505</x:v>
      </x:c>
    </x:row>
    <x:row r="13" ht="24" customHeight="1">
      <x:c r="A13" s="19" t="n">
        <x:f>'Verified NAV'!A8</x:f>
        <x:v>43193</x:v>
      </x:c>
      <x:c r="B13" s="19" t="n">
        <x:f>'Verified NAV'!A9</x:f>
        <x:v>43924</x:v>
      </x:c>
      <x:c r="C13" s="20" t="n">
        <x:f>B13-A13</x:f>
        <x:v>731</x:v>
      </x:c>
      <x:c r="D13" s="21" t="n">
        <x:f>'Verified NAV'!B8</x:f>
        <x:v>60.0673</x:v>
      </x:c>
      <x:c r="E13" s="21" t="n">
        <x:f>'Verified NAV'!B9</x:f>
        <x:v>32.6662</x:v>
      </x:c>
      <x:c r="F13" s="22" t="n">
        <x:f>E13/D13-1</x:f>
        <x:v>-0.45617332558646717</x:v>
      </x:c>
      <x:c r="G13" s="22" t="n">
        <x:f>(1+F13)^($E$7/C13)-1</x:f>
        <x:v>-0.2624003115127723</x:v>
      </x:c>
      <x:c r="H13" s="23" t="n">
        <x:f>IF(ISNUMBER($B$7),$B$7*(1+F13),"n.a.")</x:f>
        <x:v>1087653.3488270657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10" t="str">
        <x:v>Subsequent rise from the 3 April 2020 value</x:v>
      </x:c>
      <x:c r="B15" s="9"/>
      <x:c r="C15" s="9"/>
      <x:c r="D15" s="9"/>
      <x:c r="E15" s="9"/>
      <x:c r="F15" s="9"/>
      <x:c r="G15" s="9"/>
      <x:c r="H15" s="9"/>
    </x:row>
    <x:row r="16" ht="30" customHeight="1">
      <x:c r="A16" s="13" t="str">
        <x:v>Start date</x:v>
      </x:c>
      <x:c r="B16" s="13" t="str">
        <x:v>End date</x:v>
      </x:c>
      <x:c r="C16" s="13" t="str">
        <x:v>Days</x:v>
      </x:c>
      <x:c r="D16" s="13" t="str">
        <x:v>Start NAV (INR)</x:v>
      </x:c>
      <x:c r="E16" s="13" t="str">
        <x:v>End NAV (INR)</x:v>
      </x:c>
      <x:c r="F16" s="13" t="str">
        <x:v>Total return</x:v>
      </x:c>
      <x:c r="G16" s="13" t="str">
        <x:v>CAGR</x:v>
      </x:c>
      <x:c r="H16" s="13" t="str">
        <x:v>End value (INR)</x:v>
      </x:c>
    </x:row>
    <x:row r="17" ht="24" customHeight="1">
      <x:c r="A17" s="19" t="n">
        <x:f>'Verified NAV'!A9</x:f>
        <x:v>43924</x:v>
      </x:c>
      <x:c r="B17" s="19" t="n">
        <x:f>'Verified NAV'!A10</x:f>
        <x:v>44652</x:v>
      </x:c>
      <x:c r="C17" s="20" t="n">
        <x:f>B17-A17</x:f>
        <x:v>728</x:v>
      </x:c>
      <x:c r="D17" s="21" t="n">
        <x:f>'Verified NAV'!B9</x:f>
        <x:v>32.6662</x:v>
      </x:c>
      <x:c r="E17" s="21" t="n">
        <x:f>'Verified NAV'!B10</x:f>
        <x:v>90.0763</x:v>
      </x:c>
      <x:c r="F17" s="22" t="n">
        <x:f>E17/D17-1</x:f>
        <x:v>1.757477147632721</x:v>
      </x:c>
      <x:c r="G17" s="22" t="n">
        <x:f>(1+F17)^($E$7/C17)-1</x:f>
        <x:v>0.6634598938852214</x:v>
      </x:c>
      <x:c r="H17" s="23" t="n">
        <x:f>IF(ISNUMBER($B$7),$B$7*(1+F17),"n.a.")</x:f>
        <x:v>5514954.295265442</x:v>
      </x:c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10" t="str">
        <x:v>Full holding period to 1 April 2022</x:v>
      </x:c>
      <x:c r="B19" s="9"/>
      <x:c r="C19" s="9"/>
      <x:c r="D19" s="9"/>
      <x:c r="E19" s="9"/>
      <x:c r="F19" s="9"/>
      <x:c r="G19" s="9"/>
      <x:c r="H19" s="9"/>
    </x:row>
    <x:row r="20" ht="30" customHeight="1">
      <x:c r="A20" s="13" t="str">
        <x:v>Start date</x:v>
      </x:c>
      <x:c r="B20" s="13" t="str">
        <x:v>End date</x:v>
      </x:c>
      <x:c r="C20" s="13" t="str">
        <x:v>Days</x:v>
      </x:c>
      <x:c r="D20" s="13" t="str">
        <x:v>Start NAV (INR)</x:v>
      </x:c>
      <x:c r="E20" s="13" t="str">
        <x:v>End NAV (INR)</x:v>
      </x:c>
      <x:c r="F20" s="13" t="str">
        <x:v>Total return</x:v>
      </x:c>
      <x:c r="G20" s="13" t="str">
        <x:v>CAGR</x:v>
      </x:c>
      <x:c r="H20" s="13" t="str">
        <x:v>End value (INR)</x:v>
      </x:c>
    </x:row>
    <x:row r="21" ht="24" customHeight="1">
      <x:c r="A21" s="19" t="n">
        <x:f>'Verified NAV'!A6</x:f>
        <x:v>42464</x:v>
      </x:c>
      <x:c r="B21" s="19" t="n">
        <x:f>'Verified NAV'!A10</x:f>
        <x:v>44652</x:v>
      </x:c>
      <x:c r="C21" s="20" t="n">
        <x:f>B21-A21</x:f>
        <x:v>2188</x:v>
      </x:c>
      <x:c r="D21" s="21" t="n">
        <x:f>'Verified NAV'!B6</x:f>
        <x:v>38.8011</x:v>
      </x:c>
      <x:c r="E21" s="21" t="n">
        <x:f>'Verified NAV'!B10</x:f>
        <x:v>90.0763</x:v>
      </x:c>
      <x:c r="F21" s="22" t="n">
        <x:f>E21/D21-1</x:f>
        <x:v>1.3214883083211562</x:v>
      </x:c>
      <x:c r="G21" s="22" t="n">
        <x:f>(1+F21)^($E$7/C21)-1</x:f>
        <x:v>0.15095567573151358</x:v>
      </x:c>
      <x:c r="H21" s="23" t="n">
        <x:f>IF(ISNUMBER($B$7),$B$7*(1+F21),"n.a.")</x:f>
        <x:v>4642976.616642312</x:v>
      </x:c>
    </x:row>
    <x:row r="22" ht="24" customHeight="1">
      <x:c r="A22" s="14" t="n">
        <x:f>'Verified NAV'!A7</x:f>
        <x:v>42828</x:v>
      </x:c>
      <x:c r="B22" s="14" t="n">
        <x:f>'Verified NAV'!A10</x:f>
        <x:v>44652</x:v>
      </x:c>
      <x:c r="C22" s="15" t="n">
        <x:f>B22-A22</x:f>
        <x:v>1824</x:v>
      </x:c>
      <x:c r="D22" s="16" t="n">
        <x:f>'Verified NAV'!B7</x:f>
        <x:v>52.1076</x:v>
      </x:c>
      <x:c r="E22" s="16" t="n">
        <x:f>'Verified NAV'!B10</x:f>
        <x:v>90.0763</x:v>
      </x:c>
      <x:c r="F22" s="17" t="n">
        <x:f>E22/D22-1</x:f>
        <x:v>0.7286595429457507</x:v>
      </x:c>
      <x:c r="G22" s="17" t="n">
        <x:f>(1+F22)^($E$7/C22)-1</x:f>
        <x:v>0.11583643722259218</x:v>
      </x:c>
      <x:c r="H22" s="18" t="n">
        <x:f>IF(ISNUMBER($B$7),$B$7*(1+F22),"n.a.")</x:f>
        <x:v>3457319.0858915015</x:v>
      </x:c>
    </x:row>
    <x:row r="23" ht="24" customHeight="1">
      <x:c r="A23" s="19" t="n">
        <x:f>'Verified NAV'!A8</x:f>
        <x:v>43193</x:v>
      </x:c>
      <x:c r="B23" s="19" t="n">
        <x:f>'Verified NAV'!A10</x:f>
        <x:v>44652</x:v>
      </x:c>
      <x:c r="C23" s="20" t="n">
        <x:f>B23-A23</x:f>
        <x:v>1459</x:v>
      </x:c>
      <x:c r="D23" s="21" t="n">
        <x:f>'Verified NAV'!B8</x:f>
        <x:v>60.0673</x:v>
      </x:c>
      <x:c r="E23" s="21" t="n">
        <x:f>'Verified NAV'!B10</x:f>
        <x:v>90.0763</x:v>
      </x:c>
      <x:c r="F23" s="22" t="n">
        <x:f>E23/D23-1</x:f>
        <x:v>0.499589626968417</x:v>
      </x:c>
      <x:c r="G23" s="22" t="n">
        <x:f>(1+F23)^($E$7/C23)-1</x:f>
        <x:v>0.10675989311826095</x:v>
      </x:c>
      <x:c r="H23" s="23" t="n">
        <x:f>IF(ISNUMBER($B$7),$B$7*(1+F23),"n.a.")</x:f>
        <x:v>2999179.253936834</x:v>
      </x:c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10" t="str">
        <x:v>Different endpoint: next business day instead of prior business day</x:v>
      </x:c>
      <x:c r="B25" s="9"/>
      <x:c r="C25" s="9"/>
      <x:c r="D25" s="9"/>
      <x:c r="E25" s="9"/>
      <x:c r="F25" s="9"/>
      <x:c r="G25" s="9"/>
      <x:c r="H25" s="9"/>
    </x:row>
    <x:row r="26" ht="30" customHeight="1">
      <x:c r="A26" s="13" t="str">
        <x:v>Start date</x:v>
      </x:c>
      <x:c r="B26" s="13" t="str">
        <x:v>End date</x:v>
      </x:c>
      <x:c r="C26" s="13" t="str">
        <x:v>Days</x:v>
      </x:c>
      <x:c r="D26" s="13" t="str">
        <x:v>Start NAV (INR)</x:v>
      </x:c>
      <x:c r="E26" s="13" t="str">
        <x:v>End NAV (INR)</x:v>
      </x:c>
      <x:c r="F26" s="13" t="str">
        <x:v>Total return</x:v>
      </x:c>
      <x:c r="G26" s="13" t="str">
        <x:v>CAGR</x:v>
      </x:c>
      <x:c r="H26" s="13" t="str">
        <x:v>End value (INR)</x:v>
      </x:c>
    </x:row>
    <x:row r="27" ht="24" customHeight="1">
      <x:c r="A27" s="19" t="n">
        <x:f>'Verified NAV'!A9</x:f>
        <x:v>43924</x:v>
      </x:c>
      <x:c r="B27" s="19" t="n">
        <x:f>'Verified NAV'!A11</x:f>
        <x:v>44655</x:v>
      </x:c>
      <x:c r="C27" s="20" t="n">
        <x:f>B27-A27</x:f>
        <x:v>731</x:v>
      </x:c>
      <x:c r="D27" s="21" t="n">
        <x:f>'Verified NAV'!B9</x:f>
        <x:v>32.6662</x:v>
      </x:c>
      <x:c r="E27" s="21" t="n">
        <x:f>'Verified NAV'!B11</x:f>
        <x:v>91.3012</x:v>
      </x:c>
      <x:c r="F27" s="22" t="n">
        <x:f>E27/D27-1</x:f>
        <x:v>1.7949746220864373</x:v>
      </x:c>
      <x:c r="G27" s="22" t="n">
        <x:f>(1+F27)^($E$7/C27)-1</x:f>
        <x:v>0.6712301979918687</x:v>
      </x:c>
      <x:c r="H27" s="23" t="n">
        <x:f>IF(ISNUMBER($B$7),$B$7*(1+F27),"n.a.")</x:f>
        <x:v>5589949.244172875</x:v>
      </x:c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4" t="str">
        <x:v>Total return = ending NAV / starting NAV − 1. CAGR = (1 + total return)^(365.25 / actual days) − 1.</x:v>
      </x:c>
      <x:c r="B30" s="2"/>
      <x:c r="C30" s="2"/>
      <x:c r="D30" s="2"/>
      <x:c r="E30" s="2"/>
      <x:c r="F30" s="2"/>
      <x:c r="G30" s="2"/>
      <x:c r="H30" s="2"/>
    </x:row>
    <x:row r="31" ht="24" customHeight="1">
      <x:c r="A31" s="24" t="str">
        <x:v>3 April 2022 was a Sunday. The 24-month target uses the last available NAV on or before it: 1 April 2022.</x:v>
      </x:c>
      <x:c r="B31" s="2"/>
      <x:c r="C31" s="2"/>
      <x:c r="D31" s="2"/>
      <x:c r="E31" s="2"/>
      <x:c r="F31" s="2"/>
      <x:c r="G31" s="2"/>
      <x:c r="H31" s="2"/>
    </x:row>
    <x:row r="32" ht="24" customHeight="1">
      <x:c r="A32" s="24" t="str">
        <x:v>4 April 2020 was a Saturday. The four-year comparison from 4 April 2016 therefore ends on 3 April 2020.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24" t="str">
        <x:v>“Did not grow” means the ending value was below the original amount. NAV was not flat throughout these years.</x:v>
      </x:c>
      <x:c r="B33" s="2"/>
      <x:c r="C33" s="2"/>
      <x:c r="D33" s="2"/>
      <x:c r="E33" s="2"/>
      <x:c r="F33" s="2"/>
      <x:c r="G33" s="2"/>
      <x:c r="H33" s="2"/>
    </x:row>
    <x:row r="34" ht="24" customHeight="1">
      <x:c r="A34" s="24" t="str">
        <x:v>The 175.75% rise applies to the depressed 3 April 2020 value. It is a total period return, not an annual rate.</x:v>
      </x:c>
      <x:c r="B34" s="2"/>
      <x:c r="C34" s="2"/>
      <x:c r="D34" s="2"/>
      <x:c r="E34" s="2"/>
      <x:c r="F34" s="2"/>
      <x:c r="G34" s="2"/>
      <x:c r="H34" s="2"/>
    </x:row>
    <x:row r="35" ht="24" customHeight="1">
      <x:c r="A35" s="24" t="str">
        <x:v>One lump sum; no additions or withdrawals. Fund expenses are reflected in NAV. Investor taxes and charges are excluded.</x:v>
      </x:c>
      <x:c r="B35" s="2"/>
      <x:c r="C35" s="2"/>
      <x:c r="D35" s="2"/>
      <x:c r="E35" s="2"/>
      <x:c r="F35" s="2"/>
      <x:c r="G35" s="2"/>
      <x:c r="H35" s="2"/>
    </x:row>
    <x:row r="36" ht="24" customHeight="1">
      <x:c r="A36" s="24" t="str">
        <x:v>One selected historical fund and period. These results do not establish future returns or represent every small-cap fund.</x:v>
      </x:c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dataValidations count="1">
    <x:dataValidation type="decimal" operator="greaterThanOrEqual" sqref="B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CCAA8"/>
  </x:sheetPr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29" hidden="0" customWidth="1"/>
    <x:col min="4" max="4" width="11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Verified public NAV inputs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2"/>
      <x:c r="F3" s="2"/>
      <x:c r="G3" s="2"/>
      <x:c r="H3" s="2"/>
    </x:row>
    <x:row r="4" ht="24" customHeight="1">
      <x:c r="A4" s="2" t="str">
        <x:v>Franklin India Small Cap Fund, formerly Franklin India Smaller Companies Fund. Regular Plan, Growth.</x:v>
      </x:c>
      <x:c r="B4" s="2"/>
      <x:c r="C4" s="2"/>
      <x:c r="D4" s="2"/>
      <x:c r="E4" s="2"/>
      <x:c r="F4" s="2"/>
      <x:c r="G4" s="2"/>
      <x:c r="H4" s="2"/>
    </x:row>
    <x:row r="5" ht="30" customHeight="1">
      <x:c r="A5" s="13" t="str">
        <x:v>NAV date</x:v>
      </x:c>
      <x:c r="B5" s="13" t="str">
        <x:v>NAV (INR)</x:v>
      </x:c>
      <x:c r="C5" s="13" t="str">
        <x:v>Use</x:v>
      </x:c>
      <x:c r="D5" s="13" t="str">
        <x:v>Official AMFI download URL</x:v>
      </x:c>
      <x:c r="E5" s="2"/>
      <x:c r="F5" s="2"/>
      <x:c r="G5" s="2"/>
      <x:c r="H5" s="2"/>
    </x:row>
    <x:row r="6" ht="42" customHeight="1">
      <x:c r="A6" s="25" t="d">
        <x:v>2016-04-04T00:00:00.000Z</x:v>
      </x:c>
      <x:c r="B6" s="26" t="n">
        <x:v>38.8011</x:v>
      </x:c>
      <x:c r="C6" s="27" t="str">
        <x:v>Four-year comparison start</x:v>
      </x:c>
      <x:c r="D6" s="27" t="str">
        <x:v>https://portal.amfiindia.com/DownloadNAVHistoryReport_Po.aspx?frmdt=04-Apr-2016&amp;todt=04-Apr-2016</x:v>
      </x:c>
      <x:c r="E6" s="2"/>
      <x:c r="F6" s="2"/>
      <x:c r="G6" s="2"/>
      <x:c r="H6" s="2"/>
    </x:row>
    <x:row r="7" ht="42" customHeight="1">
      <x:c r="A7" s="25" t="d">
        <x:v>2017-04-03T00:00:00.000Z</x:v>
      </x:c>
      <x:c r="B7" s="26" t="n">
        <x:v>52.1076</x:v>
      </x:c>
      <x:c r="C7" s="27" t="str">
        <x:v>Three-year comparison start</x:v>
      </x:c>
      <x:c r="D7" s="27" t="str">
        <x:v>https://portal.amfiindia.com/DownloadNAVHistoryReport_Po.aspx?frmdt=03-Apr-2017&amp;todt=03-Apr-2017</x:v>
      </x:c>
      <x:c r="E7" s="2"/>
      <x:c r="F7" s="2"/>
      <x:c r="G7" s="2"/>
      <x:c r="H7" s="2"/>
    </x:row>
    <x:row r="8" ht="42" customHeight="1">
      <x:c r="A8" s="25" t="d">
        <x:v>2018-04-03T00:00:00.000Z</x:v>
      </x:c>
      <x:c r="B8" s="26" t="n">
        <x:v>60.0673</x:v>
      </x:c>
      <x:c r="C8" s="27" t="str">
        <x:v>Two-year comparison start</x:v>
      </x:c>
      <x:c r="D8" s="27" t="str">
        <x:v>https://portal.amfiindia.com/DownloadNAVHistoryReport_Po.aspx?frmdt=03-Apr-2018&amp;todt=03-Apr-2018</x:v>
      </x:c>
      <x:c r="E8" s="2"/>
      <x:c r="F8" s="2"/>
      <x:c r="G8" s="2"/>
      <x:c r="H8" s="2"/>
    </x:row>
    <x:row r="9" ht="42" customHeight="1">
      <x:c r="A9" s="25" t="d">
        <x:v>2020-04-03T00:00:00.000Z</x:v>
      </x:c>
      <x:c r="B9" s="26" t="n">
        <x:v>32.6662</x:v>
      </x:c>
      <x:c r="C9" s="27" t="str">
        <x:v>Comparison end / rebound start</x:v>
      </x:c>
      <x:c r="D9" s="27" t="str">
        <x:v>https://portal.amfiindia.com/DownloadNAVHistoryReport_Po.aspx?frmdt=03-Apr-2020&amp;todt=03-Apr-2020</x:v>
      </x:c>
      <x:c r="E9" s="2"/>
      <x:c r="F9" s="2"/>
      <x:c r="G9" s="2"/>
      <x:c r="H9" s="2"/>
    </x:row>
    <x:row r="10" ht="42" customHeight="1">
      <x:c r="A10" s="25" t="d">
        <x:v>2022-04-01T00:00:00.000Z</x:v>
      </x:c>
      <x:c r="B10" s="26" t="n">
        <x:v>90.0763</x:v>
      </x:c>
      <x:c r="C10" s="27" t="str">
        <x:v>Prior-business-day endpoint</x:v>
      </x:c>
      <x:c r="D10" s="27" t="str">
        <x:v>https://portal.amfiindia.com/DownloadNAVHistoryReport_Po.aspx?frmdt=01-Apr-2022&amp;todt=01-Apr-2022</x:v>
      </x:c>
      <x:c r="E10" s="2"/>
      <x:c r="F10" s="2"/>
      <x:c r="G10" s="2"/>
      <x:c r="H10" s="2"/>
    </x:row>
    <x:row r="11" ht="42" customHeight="1">
      <x:c r="A11" s="25" t="d">
        <x:v>2022-04-04T00:00:00.000Z</x:v>
      </x:c>
      <x:c r="B11" s="26" t="n">
        <x:v>91.3012</x:v>
      </x:c>
      <x:c r="C11" s="27" t="str">
        <x:v>Alternative endpoint only</x:v>
      </x:c>
      <x:c r="D11" s="27" t="str">
        <x:v>https://portal.amfiindia.com/DownloadNAVHistoryReport_Po.aspx?frmdt=04-Apr-2022&amp;todt=04-Apr-2022</x:v>
      </x:c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 t="str">
        <x:v>Scheme code</x:v>
      </x:c>
      <x:c r="B13" s="2" t="str">
        <x:v>103360</x:v>
      </x:c>
      <x:c r="C13" s="2"/>
      <x:c r="D13" s="2"/>
      <x:c r="E13" s="2"/>
      <x:c r="F13" s="2"/>
      <x:c r="G13" s="2"/>
      <x:c r="H13" s="2"/>
    </x:row>
    <x:row r="14" ht="24" customHeight="1">
      <x:c r="A14" s="2" t="str">
        <x:v>ISIN</x:v>
      </x:c>
      <x:c r="B14" s="2" t="str">
        <x:v>INF090I01569</x:v>
      </x:c>
      <x:c r="C14" s="2"/>
      <x:c r="D14" s="2"/>
      <x:c r="E14" s="2"/>
      <x:c r="F14" s="2"/>
      <x:c r="G14" s="2"/>
      <x:c r="H14" s="2"/>
    </x:row>
    <x:row r="15" ht="24" customHeight="1">
      <x:c r="A15" s="2" t="str">
        <x:v>Accessed (UTC)</x:v>
      </x:c>
      <x:c r="B15" s="14" t="d">
        <x:v>2026-10-19T00:00:00.000Z</x:v>
      </x:c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42" customHeight="1">
      <x:c r="A17" s="2" t="str">
        <x:v>Sunday check</x:v>
      </x:c>
      <x:c r="B17" s="14" t="d">
        <x:v>2022-04-03T00:00:00.000Z</x:v>
      </x:c>
      <x:c r="C17" s="27" t="str">
        <x:v>No scheme 103360 NAV record</x:v>
      </x:c>
      <x:c r="D17" s="27" t="str">
        <x:v>https://portal.amfiindia.com/DownloadNAVHistoryReport_Po.aspx?frmdt=03-Apr-2022&amp;todt=03-Apr-2022</x:v>
      </x:c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42" customHeight="1">
      <x:c r="A19" s="2" t="str">
        <x:v>Official scheme factsheet</x:v>
      </x:c>
      <x:c r="B19" s="2"/>
      <x:c r="C19" s="2"/>
      <x:c r="D19" s="27" t="str">
        <x:v>https://www.franklintempletonindia.com/static/factsheet/Innerpage/Franklin-India-Smaller-Companies-Fund.html</x:v>
      </x:c>
      <x:c r="E19" s="2"/>
      <x:c r="F19" s="2"/>
      <x:c r="G19" s="2"/>
      <x:c r="H19" s="2"/>
    </x:row>
    <x:row r="20" ht="24" customHeight="1">
      <x:c r="A20" s="2" t="str">
        <x:v>Renamed Franklin India Small Cap Fund effective 11 July 2025, per the AMC factsheet. Historical AMFI downloads use the current name.</x:v>
      </x:c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This file contains selected public NAV observations, formulas and calculation assumptions only. It contains no personal portfolio data.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NAV inputs are a fixed historical extract. Editing dates alone does not fetch new NAVs. Return calculations use the supplied matching date/NAV pairs.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pageMargins left="0.7" right="0.7" top="0.75" bottom="0.75" header="0.3" footer="0.3"/>
</x:worksheet>
</file>