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d9d7647a1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पूरी History" sheetId="1" r:id="R2eafac015183490e"/>
    <x:sheet xmlns:r="http://schemas.openxmlformats.org/officeDocument/2006/relationships" name="साल का कुल" sheetId="2" r:id="Rd1eaf58030824ad4"/>
    <x:sheet xmlns:r="http://schemas.openxmlformats.org/officeDocument/2006/relationships" name="Sources" sheetId="3" r:id="R22e99674a8324872"/>
  </x:sheets>
</x:workbook>
</file>

<file path=xl/comments1.xml><?xml version="1.0" encoding="utf-8"?>
<x:comments xmlns:x="http://schemas.openxmlformats.org/spreadsheetml/2006/main">
  <x:authors>
    <x:author/>
  </x:authors>
  <x:commentList>
    <x:comment ref="B14" authorId="0">
      <x:text>
        <x:r>
          <x:t>https://www.yumpu.com/en/document/view/8270400/birla-sun-life-tax-relief-96</x:t>
        </x:r>
      </x:text>
    </x:comment>
    <x:comment ref="C14" authorId="0">
      <x:text>
        <x:r>
          <x:t>https://www.yumpu.com/en/document/view/8270400/birla-sun-life-tax-relief-96</x:t>
        </x:r>
      </x:text>
    </x:comment>
    <x:comment ref="B15" authorId="0">
      <x:text>
        <x:r>
          <x:t>https://www.yumpu.com/en/document/view/8270400/birla-sun-life-tax-relief-96</x:t>
        </x:r>
      </x:text>
    </x:comment>
    <x:comment ref="C15" authorId="0">
      <x:text>
        <x:r>
          <x:t>https://www.yumpu.com/en/document/view/8270400/birla-sun-life-tax-relief-96</x:t>
        </x:r>
      </x:text>
    </x:comment>
    <x:comment ref="B16" authorId="0">
      <x:text>
        <x:r>
          <x:t>https://www.yumpu.com/en/document/view/8270400/birla-sun-life-tax-relief-96</x:t>
        </x:r>
      </x:text>
    </x:comment>
    <x:comment ref="C16" authorId="0">
      <x:text>
        <x:r>
          <x:t>https://api.mfapi.in/mf/103164</x:t>
        </x:r>
      </x:text>
    </x:comment>
    <x:comment ref="B17" authorId="0">
      <x:text>
        <x:r>
          <x:t>https://www.yumpu.com/en/document/view/8270400/birla-sun-life-tax-relief-96</x:t>
        </x:r>
      </x:text>
    </x:comment>
    <x:comment ref="C17" authorId="0">
      <x:text>
        <x:r>
          <x:t>https://api.mfapi.in/mf/103164</x:t>
        </x:r>
      </x:text>
    </x:comment>
    <x:comment ref="B18" authorId="0">
      <x:text>
        <x:r>
          <x:t>https://www.yumpu.com/en/document/view/8270400/birla-sun-life-tax-relief-96</x:t>
        </x:r>
      </x:text>
    </x:comment>
    <x:comment ref="C18" authorId="0">
      <x:text>
        <x:r>
          <x:t>https://api.mfapi.in/mf/103164</x:t>
        </x:r>
      </x:text>
    </x:comment>
    <x:comment ref="B19" authorId="0">
      <x:text>
        <x:r>
          <x:t>https://www.yumpu.com/en/document/view/8270400/birla-sun-life-tax-relief-96</x:t>
        </x:r>
      </x:text>
    </x:comment>
    <x:comment ref="C19" authorId="0">
      <x:text>
        <x:r>
          <x:t>https://api.mfapi.in/mf/103164</x:t>
        </x:r>
      </x:text>
    </x:comment>
    <x:comment ref="B20" authorId="0">
      <x:text>
        <x:r>
          <x:t>https://www.yumpu.com/en/document/view/8270400/birla-sun-life-tax-relief-96</x:t>
        </x:r>
      </x:text>
    </x:comment>
    <x:comment ref="C20" authorId="0">
      <x:text>
        <x:r>
          <x:t>https://api.mfapi.in/mf/103164</x:t>
        </x:r>
      </x:text>
    </x:comment>
    <x:comment ref="B21" authorId="0">
      <x:text>
        <x:r>
          <x:t>https://www.yumpu.com/en/document/view/8270400/birla-sun-life-tax-relief-96</x:t>
        </x:r>
      </x:text>
    </x:comment>
    <x:comment ref="C21" authorId="0">
      <x:text>
        <x:r>
          <x:t>https://api.mfapi.in/mf/103164</x:t>
        </x:r>
      </x:text>
    </x:comment>
    <x:comment ref="B22" authorId="0">
      <x:text>
        <x:r>
          <x:t>https://www.valueresearchonline.com/funds/24/aditya-birla-sun-life-elss-tax-saver-regular-plan/</x:t>
        </x:r>
      </x:text>
    </x:comment>
    <x:comment ref="C22" authorId="0">
      <x:text>
        <x:r>
          <x:t>https://api.mfapi.in/mf/103164</x:t>
        </x:r>
      </x:text>
    </x:comment>
    <x:comment ref="B23" authorId="0">
      <x:text>
        <x:r>
          <x:t>https://www.valueresearchonline.com/funds/24/aditya-birla-sun-life-elss-tax-saver-regular-plan/</x:t>
        </x:r>
      </x:text>
    </x:comment>
    <x:comment ref="C23" authorId="0">
      <x:text>
        <x:r>
          <x:t>https://api.mfapi.in/mf/103164</x:t>
        </x:r>
      </x:text>
    </x:comment>
    <x:comment ref="B24" authorId="0">
      <x:text>
        <x:r>
          <x:t>https://www.valueresearchonline.com/funds/24/aditya-birla-sun-life-elss-tax-saver-regular-plan/</x:t>
        </x:r>
      </x:text>
    </x:comment>
    <x:comment ref="C24" authorId="0">
      <x:text>
        <x:r>
          <x:t>https://api.mfapi.in/mf/103164</x:t>
        </x:r>
      </x:text>
    </x:comment>
    <x:comment ref="B25" authorId="0">
      <x:text>
        <x:r>
          <x:t>https://www.valueresearchonline.com/funds/24/aditya-birla-sun-life-elss-tax-saver-regular-plan/</x:t>
        </x:r>
      </x:text>
    </x:comment>
    <x:comment ref="C25" authorId="0">
      <x:text>
        <x:r>
          <x:t>https://api.mfapi.in/mf/103164</x:t>
        </x:r>
      </x:text>
    </x:comment>
    <x:comment ref="B26" authorId="0">
      <x:text>
        <x:r>
          <x:t>https://www.valueresearchonline.com/funds/24/aditya-birla-sun-life-elss-tax-saver-regular-plan/</x:t>
        </x:r>
      </x:text>
    </x:comment>
    <x:comment ref="C26" authorId="0">
      <x:text>
        <x:r>
          <x:t>https://api.mfapi.in/mf/103164</x:t>
        </x:r>
      </x:text>
    </x:comment>
    <x:comment ref="B27" authorId="0">
      <x:text>
        <x:r>
          <x:t>https://www.valueresearchonline.com/funds/24/aditya-birla-sun-life-elss-tax-saver-regular-plan/</x:t>
        </x:r>
      </x:text>
    </x:comment>
    <x:comment ref="C27" authorId="0">
      <x:text>
        <x:r>
          <x:t>https://api.mfapi.in/mf/103164</x:t>
        </x:r>
      </x:text>
    </x:comment>
    <x:comment ref="B28" authorId="0">
      <x:text>
        <x:r>
          <x:t>https://www.valueresearchonline.com/funds/24/aditya-birla-sun-life-elss-tax-saver-regular-plan/</x:t>
        </x:r>
      </x:text>
    </x:comment>
    <x:comment ref="C28" authorId="0">
      <x:text>
        <x:r>
          <x:t>https://api.mfapi.in/mf/103164</x:t>
        </x:r>
      </x:text>
    </x:comment>
    <x:comment ref="B29" authorId="0">
      <x:text>
        <x:r>
          <x:t>https://www.valueresearchonline.com/funds/24/aditya-birla-sun-life-elss-tax-saver-regular-plan/</x:t>
        </x:r>
      </x:text>
    </x:comment>
    <x:comment ref="C29" authorId="0">
      <x:text>
        <x:r>
          <x:t>https://api.mfapi.in/mf/103164</x:t>
        </x:r>
      </x:text>
    </x:comment>
    <x:comment ref="B30" authorId="0">
      <x:text>
        <x:r>
          <x:t>https://www.valueresearchonline.com/funds/24/aditya-birla-sun-life-elss-tax-saver-regular-plan/</x:t>
        </x:r>
      </x:text>
    </x:comment>
    <x:comment ref="C30" authorId="0">
      <x:text>
        <x:r>
          <x:t>https://api.mfapi.in/mf/103164</x:t>
        </x:r>
      </x:text>
    </x:comment>
    <x:comment ref="B31" authorId="0">
      <x:text>
        <x:r>
          <x:t>https://www.valueresearchonline.com/funds/24/aditya-birla-sun-life-elss-tax-saver-regular-plan/</x:t>
        </x:r>
      </x:text>
    </x:comment>
    <x:comment ref="C31" authorId="0">
      <x:text>
        <x:r>
          <x:t>https://api.mfapi.in/mf/103164</x:t>
        </x:r>
      </x:text>
    </x:comment>
    <x:comment ref="B32" authorId="0">
      <x:text>
        <x:r>
          <x:t>https://www.valueresearchonline.com/funds/24/aditya-birla-sun-life-elss-tax-saver-regular-plan/</x:t>
        </x:r>
      </x:text>
    </x:comment>
    <x:comment ref="C32" authorId="0">
      <x:text>
        <x:r>
          <x:t>https://api.mfapi.in/mf/103164</x:t>
        </x:r>
      </x:text>
    </x:comment>
    <x:comment ref="B33" authorId="0">
      <x:text>
        <x:r>
          <x:t>https://www.valueresearchonline.com/funds/24/aditya-birla-sun-life-elss-tax-saver-regular-plan/</x:t>
        </x:r>
      </x:text>
    </x:comment>
    <x:comment ref="C33" authorId="0">
      <x:text>
        <x:r>
          <x:t>https://api.mfapi.in/mf/103164</x:t>
        </x:r>
      </x:text>
    </x:comment>
    <x:comment ref="B34" authorId="0">
      <x:text>
        <x:r>
          <x:t>https://www.valueresearchonline.com/funds/24/aditya-birla-sun-life-elss-tax-saver-regular-plan/</x:t>
        </x:r>
      </x:text>
    </x:comment>
    <x:comment ref="C34" authorId="0">
      <x:text>
        <x:r>
          <x:t>https://api.mfapi.in/mf/103164</x:t>
        </x:r>
      </x:text>
    </x:comment>
    <x:comment ref="B35" authorId="0">
      <x:text>
        <x:r>
          <x:t>https://www.valueresearchonline.com/funds/24/aditya-birla-sun-life-elss-tax-saver-regular-plan/</x:t>
        </x:r>
      </x:text>
    </x:comment>
    <x:comment ref="C35" authorId="0">
      <x:text>
        <x:r>
          <x:t>https://api.mfapi.in/mf/103164</x:t>
        </x:r>
      </x:text>
    </x:comment>
    <x:comment ref="B36" authorId="0">
      <x:text>
        <x:r>
          <x:t>https://www.valueresearchonline.com/funds/24/aditya-birla-sun-life-elss-tax-saver-regular-plan/</x:t>
        </x:r>
      </x:text>
    </x:comment>
    <x:comment ref="C36" authorId="0">
      <x:text>
        <x:r>
          <x:t>https://api.mfapi.in/mf/103164</x:t>
        </x:r>
      </x:text>
    </x:comment>
    <x:comment ref="B37" authorId="0">
      <x:text>
        <x:r>
          <x:t>https://www.valueresearchonline.com/funds/24/aditya-birla-sun-life-elss-tax-saver-regular-plan/</x:t>
        </x:r>
      </x:text>
    </x:comment>
    <x:comment ref="C37" authorId="0">
      <x:text>
        <x:r>
          <x:t>https://api.mfapi.in/mf/103164</x:t>
        </x:r>
      </x:text>
    </x:comment>
    <x:comment ref="B38" authorId="0">
      <x:text>
        <x:r>
          <x:t>https://www.valueresearchonline.com/funds/24/aditya-birla-sun-life-elss-tax-saver-regular-plan/</x:t>
        </x:r>
      </x:text>
    </x:comment>
    <x:comment ref="C38" authorId="0">
      <x:text>
        <x:r>
          <x:t>https://api.mfapi.in/mf/103164</x:t>
        </x:r>
      </x:text>
    </x:comment>
    <x:comment ref="B39" authorId="0">
      <x:text>
        <x:r>
          <x:t>https://www.valueresearchonline.com/funds/24/aditya-birla-sun-life-elss-tax-saver-regular-plan/</x:t>
        </x:r>
      </x:text>
    </x:comment>
    <x:comment ref="C39" authorId="0">
      <x:text>
        <x:r>
          <x:t>https://api.mfapi.in/mf/103164</x:t>
        </x:r>
      </x:text>
    </x:comment>
    <x:comment ref="B7" authorId="0">
      <x:text>
        <x:r>
          <x:t>https://portal.amfiindia.com/spages/NAVAll.txt</x:t>
        </x:r>
      </x:text>
    </x:comment>
    <x:comment ref="B5" authorId="0">
      <x:text>
        <x:r>
          <x:t>1996 से 2008 तक सभी 8 dividends; शुरुआती उदाहरण से ₹10/unit का आधार। 2000 और 2004 का Cum Dividend NAV भी मिलता है। https://www.yumpu.com/en/document/view/8270400/birla-sun-life-tax-relief-96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 mmm yyyy"/>
    <x:numFmt numFmtId="201" formatCode="&quot;₹ &quot;0.00"/>
    <x:numFmt numFmtId="202" formatCode="0.0000"/>
    <x:numFmt numFmtId="203" formatCode="0.00"/>
    <x:numFmt numFmtId="204" formatCode="[&gt;=10000000]&quot;₹ &quot;##\,##\,##\,##0;[&gt;=100000]&quot;₹ &quot;##\,##\,##0;&quot;₹ &quot;#,##0"/>
    <x:numFmt numFmtId="205" formatCode="##\,##\,##0.00"/>
  </x:numFmts>
  <x:fonts count="30">
    <x:font>
      <x:sz val="11"/>
      <x:name val="Carlito"/>
    </x:font>
    <x:font>
      <x:sz val="13"/>
      <x:color rgb="FF182744"/>
      <x:name val="Noto Sans Devanagari"/>
    </x:font>
    <x:font>
      <x:b/>
      <x:sz val="25"/>
      <x:color rgb="FFFFFFFF"/>
      <x:name val="Noto Sans Devanagari"/>
    </x:font>
    <x:font>
      <x:b/>
      <x:sz val="15"/>
      <x:color rgb="FF526079"/>
      <x:name val="Noto Sans Devanagari"/>
    </x:font>
    <x:font>
      <x:b/>
      <x:sz val="14"/>
      <x:color rgb="FF182744"/>
      <x:name val="Noto Sans Devanagari"/>
    </x:font>
    <x:font>
      <x:b/>
      <x:sz val="15"/>
      <x:color rgb="FF182744"/>
      <x:name val="Noto Sans Devanagari"/>
    </x:font>
    <x:font>
      <x:b/>
      <x:sz val="13"/>
      <x:color rgb="FFFFFFFF"/>
      <x:name val="Noto Sans Devanagari"/>
    </x:font>
    <x:font>
      <x:b/>
      <x:sz val="18"/>
      <x:color rgb="FFFFFFFF"/>
      <x:name val="Noto Sans Devanagari"/>
    </x:font>
    <x:font>
      <x:b/>
      <x:sz val="14"/>
      <x:color rgb="FF526079"/>
      <x:name val="Noto Sans Devanagari"/>
    </x:font>
    <x:font>
      <x:b/>
      <x:sz val="13"/>
      <x:color rgb="FF526079"/>
      <x:name val="Noto Sans Devanagari"/>
    </x:font>
    <x:font>
      <x:b/>
      <x:sz val="11"/>
      <x:color rgb="FF245DA8"/>
      <x:name val="Noto Sans Devanagari"/>
    </x:font>
    <x:font>
      <x:sz val="18"/>
      <x:color rgb="FF182744"/>
      <x:name val="Noto Sans Devanagari"/>
    </x:font>
    <x:font>
      <x:b/>
      <x:sz val="29"/>
      <x:color rgb="FFFFFFFF"/>
      <x:name val="Noto Sans Devanagari"/>
    </x:font>
    <x:font>
      <x:b/>
      <x:sz val="20"/>
      <x:color rgb="FF182744"/>
      <x:name val="Noto Sans Devanagari"/>
    </x:font>
    <x:font>
      <x:b/>
      <x:sz val="25"/>
      <x:color rgb="FF1D4ED8"/>
      <x:name val="Noto Sans Devanagari"/>
    </x:font>
    <x:font>
      <x:sz val="16"/>
      <x:color rgb="FF182744"/>
      <x:name val="Noto Sans Devanagari"/>
    </x:font>
    <x:font>
      <x:b/>
      <x:sz val="23"/>
      <x:color rgb="FF182744"/>
      <x:name val="Noto Sans Devanagari"/>
    </x:font>
    <x:font>
      <x:b/>
      <x:sz val="28"/>
      <x:color rgb="FFFFFFFF"/>
      <x:name val="Noto Sans Devanagari"/>
    </x:font>
    <x:font>
      <x:b/>
      <x:sz val="16"/>
      <x:color rgb="FF182744"/>
      <x:name val="Noto Sans Devanagari"/>
    </x:font>
    <x:font>
      <x:b/>
      <x:sz val="17"/>
      <x:color rgb="FFFFFFFF"/>
      <x:name val="Noto Sans Devanagari"/>
    </x:font>
    <x:font>
      <x:b/>
      <x:sz val="18"/>
      <x:color rgb="FF182744"/>
      <x:name val="Noto Sans Devanagari"/>
    </x:font>
    <x:font>
      <x:b/>
      <x:sz val="18"/>
      <x:color rgb="FF087D70"/>
      <x:name val="Noto Sans Devanagari"/>
    </x:font>
    <x:font>
      <x:b/>
      <x:sz val="18"/>
      <x:color rgb="FF245DA8"/>
      <x:name val="Noto Sans Devanagari"/>
    </x:font>
    <x:font>
      <x:b/>
      <x:sz val="18"/>
      <x:color rgb="FF526079"/>
      <x:name val="Noto Sans Devanagari"/>
    </x:font>
    <x:font>
      <x:b/>
      <x:sz val="19"/>
      <x:color rgb="FF182744"/>
      <x:name val="Noto Sans Devanagari"/>
    </x:font>
    <x:font>
      <x:b/>
      <x:sz val="16"/>
      <x:color rgb="FF526079"/>
      <x:name val="Noto Sans Devanagari"/>
    </x:font>
    <x:font>
      <x:b/>
      <x:sz val="25"/>
      <x:color rgb="FF182744"/>
      <x:name val="Noto Sans Devanagari"/>
    </x:font>
    <x:font>
      <x:b/>
      <x:sz val="19"/>
      <x:color rgb="FF087D70"/>
      <x:name val="Noto Sans Devanagari"/>
    </x:font>
    <x:font>
      <x:b/>
      <x:sz val="20"/>
      <x:color rgb="FFFFFFFF"/>
      <x:name val="Noto Sans Devanagari"/>
    </x:font>
    <x:font>
      <x:b/>
      <x:sz val="22"/>
      <x:color rgb="FFFFFFFF"/>
      <x:name val="Noto Sans Devanagari"/>
    </x:font>
  </x:fonts>
  <x:fills count="10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82744"/>
      </x:patternFill>
    </x:fill>
    <x:fill>
      <x:patternFill patternType="solid">
        <x:fgColor rgb="FFF2F5FB"/>
      </x:patternFill>
    </x:fill>
    <x:fill>
      <x:patternFill patternType="solid">
        <x:fgColor rgb="FFFFF1BA"/>
      </x:patternFill>
    </x:fill>
    <x:fill>
      <x:patternFill patternType="solid">
        <x:fgColor rgb="FF6749AD"/>
      </x:patternFill>
    </x:fill>
    <x:fill>
      <x:patternFill patternType="solid">
        <x:fgColor rgb="FF087D70"/>
      </x:patternFill>
    </x:fill>
    <x:fill>
      <x:patternFill patternType="solid">
        <x:fgColor rgb="FF245DA8"/>
      </x:patternFill>
    </x:fill>
    <x:fill>
      <x:patternFill patternType="solid">
        <x:fgColor rgb="FFDFF3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200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center" vertical="center"/>
    </x:xf>
    <x:xf numFmtId="202" fontId="1" fillId="2" borderId="0" xfId="0" applyNumberFormat="1" applyFont="1" applyFill="1" applyBorder="1" applyAlignment="1">
      <x:alignment horizontal="center" vertical="center"/>
    </x:xf>
    <x:xf numFmtId="203" fontId="1" fillId="2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center" vertical="center"/>
    </x:xf>
    <x:xf numFmtId="202" fontId="1" fillId="4" borderId="0" xfId="0" applyNumberFormat="1" applyFont="1" applyFill="1" applyBorder="1" applyAlignment="1">
      <x:alignment horizontal="center" vertical="center"/>
    </x:xf>
    <x:xf numFmtId="203" fontId="1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/>
    </x:xf>
    <x:xf numFmtId="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10" fillId="2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horizontal="left" vertical="center"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left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horizontal="center"/>
    </x:xf>
    <x:xf numFmtId="0" fontId="11" fillId="2" borderId="0" xfId="0" applyNumberFormat="1" applyFont="1" applyFill="1" applyBorder="1" applyAlignment="1">
      <x:alignment horizontal="center" vertical="center"/>
    </x:xf>
    <x:xf numFmtId="0" fontId="11" fillId="3" borderId="0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 applyAlignment="1">
      <x:alignment horizontal="center" vertical="center" wrapText="1"/>
    </x:xf>
    <x:xf numFmtId="0" fontId="12" fillId="3" borderId="0" xfId="0" applyNumberFormat="1" applyFont="1" applyFill="1" applyBorder="1" applyAlignment="1">
      <x:alignment horizontal="left" vertical="center" wrapText="1"/>
    </x:xf>
    <x:xf numFmtId="0" fontId="13" fillId="2" borderId="0" xfId="0" applyNumberFormat="1" applyFont="1" applyFill="1" applyBorder="1" applyAlignment="1">
      <x:alignment horizontal="center" vertical="center"/>
    </x:xf>
    <x:xf numFmtId="0" fontId="13" fillId="2" borderId="0" xfId="0" applyNumberFormat="1" applyFont="1" applyFill="1" applyBorder="1" applyAlignment="1">
      <x:alignment horizontal="center" vertical="center" wrapText="1"/>
    </x:xf>
    <x:xf numFmtId="0" fontId="13" fillId="2" borderId="0" xfId="0" applyNumberFormat="1" applyFont="1" applyFill="1" applyBorder="1" applyAlignment="1">
      <x:alignment horizontal="left" vertical="center" wrapText="1"/>
    </x:xf>
    <x:xf numFmtId="0" fontId="11" fillId="5" borderId="0" xfId="0" applyNumberFormat="1" applyFont="1" applyFill="1" applyBorder="1" applyAlignment="1">
      <x:alignment horizontal="center" vertical="center"/>
    </x:xf>
    <x:xf numFmtId="0" fontId="14" fillId="5" borderId="0" xfId="0" applyNumberFormat="1" applyFont="1" applyFill="1" applyBorder="1" applyAlignment="1">
      <x:alignment horizontal="center" vertical="center"/>
    </x:xf>
    <x:xf numFmtId="204" fontId="14" fillId="5" borderId="0" xfId="0" applyNumberFormat="1" applyFont="1" applyFill="1" applyBorder="1" applyAlignment="1">
      <x:alignment horizontal="center" vertical="center"/>
    </x:xf>
    <x:xf numFmtId="200" fontId="11" fillId="2" borderId="0" xfId="0" applyNumberFormat="1" applyFont="1" applyFill="1" applyBorder="1" applyAlignment="1">
      <x:alignment horizontal="center" vertical="center"/>
    </x:xf>
    <x:xf numFmtId="200" fontId="15" fillId="2" borderId="0" xfId="0" applyNumberFormat="1" applyFont="1" applyFill="1" applyBorder="1" applyAlignment="1">
      <x:alignment horizontal="center" vertical="center"/>
    </x:xf>
    <x:xf numFmtId="205" fontId="11" fillId="2" borderId="0" xfId="0" applyNumberFormat="1" applyFont="1" applyFill="1" applyBorder="1" applyAlignment="1">
      <x:alignment horizontal="center" vertical="center"/>
    </x:xf>
    <x:xf numFmtId="205" fontId="16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1" fillId="7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11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7" fillId="8" borderId="0" xfId="0" applyNumberFormat="1" applyFont="1" applyFill="1" applyBorder="1" applyAlignment="1">
      <x:alignment horizontal="left" vertical="center" wrapText="1"/>
    </x:xf>
    <x:xf numFmtId="0" fontId="11" fillId="6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7" fillId="6" borderId="0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0" fontId="17" fillId="7" borderId="0" xfId="0" applyNumberFormat="1" applyFont="1" applyFill="1" applyBorder="1" applyAlignment="1">
      <x:alignment horizontal="center" vertical="center"/>
    </x:xf>
    <x:xf numFmtId="204" fontId="17" fillId="7" borderId="0" xfId="0" applyNumberFormat="1" applyFont="1" applyFill="1" applyBorder="1" applyAlignment="1">
      <x:alignment horizontal="center" vertical="center"/>
    </x:xf>
    <x:xf numFmtId="0" fontId="17" fillId="8" borderId="0" xfId="0" applyNumberFormat="1" applyFont="1" applyFill="1" applyBorder="1" applyAlignment="1">
      <x:alignment horizontal="center" vertical="center"/>
    </x:xf>
    <x:xf numFmtId="204" fontId="17" fillId="8" borderId="0" xfId="0" applyNumberFormat="1" applyFont="1" applyFill="1" applyBorder="1" applyAlignment="1">
      <x:alignment horizontal="center" vertical="center"/>
    </x:xf>
    <x:xf numFmtId="0" fontId="17" fillId="6" borderId="0" xfId="0" applyNumberFormat="1" applyFont="1" applyFill="1" applyBorder="1" applyAlignment="1">
      <x:alignment horizontal="center" vertical="center"/>
    </x:xf>
    <x:xf numFmtId="204" fontId="17" fillId="6" borderId="0" xfId="0" applyNumberFormat="1" applyFont="1" applyFill="1" applyBorder="1" applyAlignment="1">
      <x:alignment horizontal="center" vertical="center"/>
    </x:xf>
    <x:xf numFmtId="0" fontId="18" fillId="5" borderId="0" xfId="0" applyNumberFormat="1" applyFont="1" applyFill="1" applyBorder="1" applyAlignment="1">
      <x:alignment horizontal="center" vertical="center"/>
    </x:xf>
    <x:xf numFmtId="0" fontId="18" fillId="5" borderId="0" xfId="0" applyNumberFormat="1" applyFont="1" applyFill="1" applyBorder="1" applyAlignment="1">
      <x:alignment horizontal="center" vertical="center" wrapText="1"/>
    </x:xf>
    <x:xf numFmtId="0" fontId="18" fillId="5" borderId="0" xfId="0" applyNumberFormat="1" applyFont="1" applyFill="1" applyBorder="1" applyAlignment="1">
      <x:alignment horizontal="left" vertical="center" wrapText="1"/>
    </x:xf>
    <x:xf numFmtId="0" fontId="19" fillId="3" borderId="0" xfId="0" applyNumberFormat="1" applyFont="1" applyFill="1" applyBorder="1" applyAlignment="1">
      <x:alignment horizontal="center" vertical="center"/>
    </x:xf>
    <x:xf numFmtId="0" fontId="19" fillId="3" borderId="0" xfId="0" applyNumberFormat="1" applyFont="1" applyFill="1" applyBorder="1" applyAlignment="1">
      <x:alignment horizontal="center" vertical="center" wrapText="1"/>
    </x:xf>
    <x:xf numFmtId="0" fontId="20" fillId="2" borderId="0" xfId="0" applyNumberFormat="1" applyFont="1" applyFill="1" applyBorder="1" applyAlignment="1">
      <x:alignment horizontal="center" vertical="center"/>
    </x:xf>
    <x:xf numFmtId="0" fontId="20" fillId="5" borderId="0" xfId="0" applyNumberFormat="1" applyFont="1" applyFill="1" applyBorder="1" applyAlignment="1">
      <x:alignment horizontal="center" vertical="center"/>
    </x:xf>
    <x:xf numFmtId="200" fontId="20" fillId="5" borderId="0" xfId="0" applyNumberFormat="1" applyFont="1" applyFill="1" applyBorder="1" applyAlignment="1">
      <x:alignment horizontal="center" vertical="center"/>
    </x:xf>
    <x:xf numFmtId="202" fontId="20" fillId="5" borderId="0" xfId="0" applyNumberFormat="1" applyFont="1" applyFill="1" applyBorder="1" applyAlignment="1">
      <x:alignment horizontal="center" vertical="center"/>
    </x:xf>
    <x:xf numFmtId="204" fontId="20" fillId="5" borderId="0" xfId="0" applyNumberFormat="1" applyFont="1" applyFill="1" applyBorder="1" applyAlignment="1">
      <x:alignment horizontal="center" vertical="center"/>
    </x:xf>
    <x:xf numFmtId="203" fontId="20" fillId="5" borderId="0" xfId="0" applyNumberFormat="1" applyFont="1" applyFill="1" applyBorder="1" applyAlignment="1">
      <x:alignment horizontal="center" vertical="center"/>
    </x:xf>
    <x:xf numFmtId="204" fontId="21" fillId="5" borderId="0" xfId="0" applyNumberFormat="1" applyFont="1" applyFill="1" applyBorder="1" applyAlignment="1">
      <x:alignment horizontal="center" vertical="center"/>
    </x:xf>
    <x:xf numFmtId="204" fontId="22" fillId="5" borderId="0" xfId="0" applyNumberFormat="1" applyFont="1" applyFill="1" applyBorder="1" applyAlignment="1">
      <x:alignment horizontal="center" vertical="center"/>
    </x:xf>
    <x:xf numFmtId="0" fontId="20" fillId="5" borderId="0" xfId="0" applyNumberFormat="1" applyFont="1" applyFill="1" applyBorder="1" applyAlignment="1">
      <x:alignment horizontal="center" vertical="center" wrapText="1"/>
    </x:xf>
    <x:xf numFmtId="0" fontId="11" fillId="4" borderId="0" xfId="0" applyNumberFormat="1" applyFont="1" applyFill="1" applyBorder="1" applyAlignment="1">
      <x:alignment horizontal="center" vertical="center"/>
    </x:xf>
    <x:xf numFmtId="0" fontId="20" fillId="4" borderId="0" xfId="0" applyNumberFormat="1" applyFont="1" applyFill="1" applyBorder="1" applyAlignment="1">
      <x:alignment horizontal="center" vertical="center"/>
    </x:xf>
    <x:xf numFmtId="0" fontId="23" fillId="4" borderId="0" xfId="0" applyNumberFormat="1" applyFont="1" applyFill="1" applyBorder="1" applyAlignment="1">
      <x:alignment horizontal="center" vertical="center"/>
    </x:xf>
    <x:xf numFmtId="200" fontId="23" fillId="4" borderId="0" xfId="0" applyNumberFormat="1" applyFont="1" applyFill="1" applyBorder="1" applyAlignment="1">
      <x:alignment horizontal="center" vertical="center"/>
    </x:xf>
    <x:xf numFmtId="202" fontId="23" fillId="4" borderId="0" xfId="0" applyNumberFormat="1" applyFont="1" applyFill="1" applyBorder="1" applyAlignment="1">
      <x:alignment horizontal="center" vertical="center"/>
    </x:xf>
    <x:xf numFmtId="204" fontId="23" fillId="4" borderId="0" xfId="0" applyNumberFormat="1" applyFont="1" applyFill="1" applyBorder="1" applyAlignment="1">
      <x:alignment horizontal="center" vertical="center"/>
    </x:xf>
    <x:xf numFmtId="203" fontId="23" fillId="4" borderId="0" xfId="0" applyNumberFormat="1" applyFont="1" applyFill="1" applyBorder="1" applyAlignment="1">
      <x:alignment horizontal="center" vertical="center"/>
    </x:xf>
    <x:xf numFmtId="204" fontId="21" fillId="4" borderId="0" xfId="0" applyNumberFormat="1" applyFont="1" applyFill="1" applyBorder="1" applyAlignment="1">
      <x:alignment horizontal="center" vertical="center"/>
    </x:xf>
    <x:xf numFmtId="204" fontId="22" fillId="4" borderId="0" xfId="0" applyNumberFormat="1" applyFont="1" applyFill="1" applyBorder="1" applyAlignment="1">
      <x:alignment horizontal="center" vertical="center"/>
    </x:xf>
    <x:xf numFmtId="0" fontId="23" fillId="4" borderId="0" xfId="0" applyNumberFormat="1" applyFont="1" applyFill="1" applyBorder="1" applyAlignment="1">
      <x:alignment horizontal="center" vertical="center" wrapText="1"/>
    </x:xf>
    <x:xf numFmtId="0" fontId="23" fillId="2" borderId="0" xfId="0" applyNumberFormat="1" applyFont="1" applyFill="1" applyBorder="1" applyAlignment="1">
      <x:alignment horizontal="center" vertical="center"/>
    </x:xf>
    <x:xf numFmtId="200" fontId="23" fillId="2" borderId="0" xfId="0" applyNumberFormat="1" applyFont="1" applyFill="1" applyBorder="1" applyAlignment="1">
      <x:alignment horizontal="center" vertical="center"/>
    </x:xf>
    <x:xf numFmtId="202" fontId="23" fillId="2" borderId="0" xfId="0" applyNumberFormat="1" applyFont="1" applyFill="1" applyBorder="1" applyAlignment="1">
      <x:alignment horizontal="center" vertical="center"/>
    </x:xf>
    <x:xf numFmtId="204" fontId="23" fillId="2" borderId="0" xfId="0" applyNumberFormat="1" applyFont="1" applyFill="1" applyBorder="1" applyAlignment="1">
      <x:alignment horizontal="center" vertical="center"/>
    </x:xf>
    <x:xf numFmtId="203" fontId="23" fillId="2" borderId="0" xfId="0" applyNumberFormat="1" applyFont="1" applyFill="1" applyBorder="1" applyAlignment="1">
      <x:alignment horizontal="center" vertical="center"/>
    </x:xf>
    <x:xf numFmtId="204" fontId="21" fillId="2" borderId="0" xfId="0" applyNumberFormat="1" applyFont="1" applyFill="1" applyBorder="1" applyAlignment="1">
      <x:alignment horizontal="center" vertical="center"/>
    </x:xf>
    <x:xf numFmtId="204" fontId="22" fillId="2" borderId="0" xfId="0" applyNumberFormat="1" applyFont="1" applyFill="1" applyBorder="1" applyAlignment="1">
      <x:alignment horizontal="center" vertical="center"/>
    </x:xf>
    <x:xf numFmtId="0" fontId="23" fillId="2" borderId="0" xfId="0" applyNumberFormat="1" applyFont="1" applyFill="1" applyBorder="1" applyAlignment="1">
      <x:alignment horizontal="center" vertical="center" wrapText="1"/>
    </x:xf>
    <x:xf numFmtId="200" fontId="20" fillId="2" borderId="0" xfId="0" applyNumberFormat="1" applyFont="1" applyFill="1" applyBorder="1" applyAlignment="1">
      <x:alignment horizontal="center" vertical="center"/>
    </x:xf>
    <x:xf numFmtId="202" fontId="20" fillId="2" borderId="0" xfId="0" applyNumberFormat="1" applyFont="1" applyFill="1" applyBorder="1" applyAlignment="1">
      <x:alignment horizontal="center" vertical="center"/>
    </x:xf>
    <x:xf numFmtId="204" fontId="20" fillId="2" borderId="0" xfId="0" applyNumberFormat="1" applyFont="1" applyFill="1" applyBorder="1" applyAlignment="1">
      <x:alignment horizontal="center" vertical="center"/>
    </x:xf>
    <x:xf numFmtId="203" fontId="20" fillId="2" borderId="0" xfId="0" applyNumberFormat="1" applyFont="1" applyFill="1" applyBorder="1" applyAlignment="1">
      <x:alignment horizontal="center" vertical="center"/>
    </x:xf>
    <x:xf numFmtId="0" fontId="20" fillId="2" borderId="0" xfId="0" applyNumberFormat="1" applyFont="1" applyFill="1" applyBorder="1" applyAlignment="1">
      <x:alignment horizontal="center" vertical="center" wrapText="1"/>
    </x:xf>
    <x:xf numFmtId="200" fontId="20" fillId="4" borderId="0" xfId="0" applyNumberFormat="1" applyFont="1" applyFill="1" applyBorder="1" applyAlignment="1">
      <x:alignment horizontal="center" vertical="center"/>
    </x:xf>
    <x:xf numFmtId="202" fontId="20" fillId="4" borderId="0" xfId="0" applyNumberFormat="1" applyFont="1" applyFill="1" applyBorder="1" applyAlignment="1">
      <x:alignment horizontal="center" vertical="center"/>
    </x:xf>
    <x:xf numFmtId="204" fontId="20" fillId="4" borderId="0" xfId="0" applyNumberFormat="1" applyFont="1" applyFill="1" applyBorder="1" applyAlignment="1">
      <x:alignment horizontal="center" vertical="center"/>
    </x:xf>
    <x:xf numFmtId="203" fontId="20" fillId="4" borderId="0" xfId="0" applyNumberFormat="1" applyFont="1" applyFill="1" applyBorder="1" applyAlignment="1">
      <x:alignment horizontal="center" vertical="center"/>
    </x:xf>
    <x:xf numFmtId="0" fontId="20" fillId="4" borderId="0" xfId="0" applyNumberFormat="1" applyFont="1" applyFill="1" applyBorder="1" applyAlignment="1">
      <x:alignment horizontal="center" vertical="center" wrapText="1"/>
    </x:xf>
    <x:xf numFmtId="0" fontId="20" fillId="9" borderId="0" xfId="0" applyNumberFormat="1" applyFont="1" applyFill="1" applyBorder="1" applyAlignment="1">
      <x:alignment horizontal="center" vertical="center"/>
    </x:xf>
    <x:xf numFmtId="200" fontId="20" fillId="9" borderId="0" xfId="0" applyNumberFormat="1" applyFont="1" applyFill="1" applyBorder="1" applyAlignment="1">
      <x:alignment horizontal="center" vertical="center"/>
    </x:xf>
    <x:xf numFmtId="202" fontId="20" fillId="9" borderId="0" xfId="0" applyNumberFormat="1" applyFont="1" applyFill="1" applyBorder="1" applyAlignment="1">
      <x:alignment horizontal="center" vertical="center"/>
    </x:xf>
    <x:xf numFmtId="204" fontId="20" fillId="9" borderId="0" xfId="0" applyNumberFormat="1" applyFont="1" applyFill="1" applyBorder="1" applyAlignment="1">
      <x:alignment horizontal="center" vertical="center"/>
    </x:xf>
    <x:xf numFmtId="203" fontId="20" fillId="9" borderId="0" xfId="0" applyNumberFormat="1" applyFont="1" applyFill="1" applyBorder="1" applyAlignment="1">
      <x:alignment horizontal="center" vertical="center"/>
    </x:xf>
    <x:xf numFmtId="204" fontId="21" fillId="9" borderId="0" xfId="0" applyNumberFormat="1" applyFont="1" applyFill="1" applyBorder="1" applyAlignment="1">
      <x:alignment horizontal="center" vertical="center"/>
    </x:xf>
    <x:xf numFmtId="204" fontId="22" fillId="9" borderId="0" xfId="0" applyNumberFormat="1" applyFont="1" applyFill="1" applyBorder="1" applyAlignment="1">
      <x:alignment horizontal="center" vertical="center"/>
    </x:xf>
    <x:xf numFmtId="0" fontId="20" fillId="9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horizontal="center" vertical="center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24" fillId="2" borderId="0" xfId="0" applyNumberFormat="1" applyFont="1" applyFill="1" applyBorder="1"/>
    <x:xf numFmtId="0" fontId="24" fillId="2" borderId="0" xfId="0" applyNumberFormat="1" applyFont="1" applyFill="1" applyBorder="1" applyAlignment="1">
      <x:alignment horizontal="center"/>
    </x:xf>
    <x:xf numFmtId="0" fontId="24" fillId="2" borderId="0" xfId="0" applyNumberFormat="1" applyFont="1" applyFill="1" applyBorder="1" applyAlignment="1">
      <x:alignment horizontal="center" vertical="center"/>
    </x:xf>
    <x:xf numFmtId="0" fontId="24" fillId="3" borderId="0" xfId="0" applyNumberFormat="1" applyFont="1" applyFill="1" applyBorder="1" applyAlignment="1">
      <x:alignment horizontal="center" vertical="center"/>
    </x:xf>
    <x:xf numFmtId="0" fontId="25" fillId="2" borderId="0" xfId="0" applyNumberFormat="1" applyFont="1" applyFill="1" applyBorder="1" applyAlignment="1">
      <x:alignment horizontal="center" vertical="center"/>
    </x:xf>
    <x:xf numFmtId="0" fontId="25" fillId="2" borderId="0" xfId="0" applyNumberFormat="1" applyFont="1" applyFill="1" applyBorder="1" applyAlignment="1">
      <x:alignment horizontal="center" vertical="center" wrapText="1"/>
    </x:xf>
    <x:xf numFmtId="0" fontId="25" fillId="2" borderId="0" xfId="0" applyNumberFormat="1" applyFont="1" applyFill="1" applyBorder="1" applyAlignment="1">
      <x:alignment horizontal="left" vertical="center" wrapText="1"/>
    </x:xf>
    <x:xf numFmtId="0" fontId="24" fillId="5" borderId="0" xfId="0" applyNumberFormat="1" applyFont="1" applyFill="1" applyBorder="1" applyAlignment="1">
      <x:alignment horizontal="center" vertical="center"/>
    </x:xf>
    <x:xf numFmtId="0" fontId="26" fillId="5" borderId="0" xfId="0" applyNumberFormat="1" applyFont="1" applyFill="1" applyBorder="1" applyAlignment="1">
      <x:alignment horizontal="center" vertical="center"/>
    </x:xf>
    <x:xf numFmtId="204" fontId="26" fillId="5" borderId="0" xfId="0" applyNumberFormat="1" applyFont="1" applyFill="1" applyBorder="1" applyAlignment="1">
      <x:alignment horizontal="center" vertical="center"/>
    </x:xf>
    <x:xf numFmtId="0" fontId="24" fillId="6" borderId="0" xfId="0" applyNumberFormat="1" applyFont="1" applyFill="1" applyBorder="1" applyAlignment="1">
      <x:alignment horizontal="center" vertical="center"/>
    </x:xf>
    <x:xf numFmtId="0" fontId="24" fillId="4" borderId="0" xfId="0" applyNumberFormat="1" applyFont="1" applyFill="1" applyBorder="1" applyAlignment="1">
      <x:alignment horizontal="center" vertical="center"/>
    </x:xf>
    <x:xf numFmtId="204" fontId="24" fillId="2" borderId="0" xfId="0" applyNumberFormat="1" applyFont="1" applyFill="1" applyBorder="1" applyAlignment="1">
      <x:alignment horizontal="center" vertical="center"/>
    </x:xf>
    <x:xf numFmtId="204" fontId="24" fillId="4" borderId="0" xfId="0" applyNumberFormat="1" applyFont="1" applyFill="1" applyBorder="1" applyAlignment="1">
      <x:alignment horizontal="center" vertical="center"/>
    </x:xf>
    <x:xf numFmtId="202" fontId="24" fillId="2" borderId="0" xfId="0" applyNumberFormat="1" applyFont="1" applyFill="1" applyBorder="1" applyAlignment="1">
      <x:alignment horizontal="center" vertical="center"/>
    </x:xf>
    <x:xf numFmtId="202" fontId="24" fillId="4" borderId="0" xfId="0" applyNumberFormat="1" applyFont="1" applyFill="1" applyBorder="1" applyAlignment="1">
      <x:alignment horizontal="center" vertical="center"/>
    </x:xf>
    <x:xf numFmtId="204" fontId="27" fillId="2" borderId="0" xfId="0" applyNumberFormat="1" applyFont="1" applyFill="1" applyBorder="1" applyAlignment="1">
      <x:alignment horizontal="center" vertical="center"/>
    </x:xf>
    <x:xf numFmtId="204" fontId="27" fillId="4" borderId="0" xfId="0" applyNumberFormat="1" applyFont="1" applyFill="1" applyBorder="1" applyAlignment="1">
      <x:alignment horizontal="center" vertical="center"/>
    </x:xf>
    <x:xf numFmtId="0" fontId="24" fillId="7" borderId="0" xfId="0" applyNumberFormat="1" applyFont="1" applyFill="1" applyBorder="1" applyAlignment="1">
      <x:alignment horizontal="center" vertical="center"/>
    </x:xf>
    <x:xf numFmtId="0" fontId="28" fillId="7" borderId="0" xfId="0" applyNumberFormat="1" applyFont="1" applyFill="1" applyBorder="1" applyAlignment="1">
      <x:alignment horizontal="center" vertical="center"/>
    </x:xf>
    <x:xf numFmtId="0" fontId="28" fillId="7" borderId="0" xfId="0" applyNumberFormat="1" applyFont="1" applyFill="1" applyBorder="1" applyAlignment="1">
      <x:alignment horizontal="center" vertical="center" wrapText="1"/>
    </x:xf>
    <x:xf numFmtId="0" fontId="28" fillId="7" borderId="0" xfId="0" applyNumberFormat="1" applyFont="1" applyFill="1" applyBorder="1" applyAlignment="1">
      <x:alignment horizontal="left" vertical="center" wrapText="1"/>
    </x:xf>
    <x:xf numFmtId="0" fontId="29" fillId="7" borderId="0" xfId="0" applyNumberFormat="1" applyFont="1" applyFill="1" applyBorder="1" applyAlignment="1">
      <x:alignment horizontal="center" vertical="center"/>
    </x:xf>
    <x:xf numFmtId="204" fontId="29" fillId="7" borderId="0" xfId="0" applyNumberFormat="1" applyFont="1" applyFill="1" applyBorder="1" applyAlignment="1">
      <x:alignment horizontal="center" vertical="center"/>
    </x:xf>
    <x:xf numFmtId="202" fontId="29" fillId="7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e1879caae46ba" /><Relationship Type="http://schemas.openxmlformats.org/officeDocument/2006/relationships/theme" Target="/xl/theme/theme1.xml" Id="R317b4391c77444c3" /><Relationship Type="http://schemas.openxmlformats.org/officeDocument/2006/relationships/sharedStrings" Target="/xl/sharedStrings.xml" Id="R4fe3b2ca3b1e490d" /><Relationship Type="http://schemas.openxmlformats.org/officeDocument/2006/relationships/worksheet" Target="/xl/worksheets/sheet1.xml" Id="R2eafac015183490e" /><Relationship Type="http://schemas.openxmlformats.org/officeDocument/2006/relationships/worksheet" Target="/xl/worksheets/sheet2.xml" Id="Rd1eaf58030824ad4" /><Relationship Type="http://schemas.openxmlformats.org/officeDocument/2006/relationships/worksheet" Target="/xl/worksheets/sheet3.xml" Id="R22e99674a832487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93088c5443744af0" /><Relationship Type="http://schemas.openxmlformats.org/officeDocument/2006/relationships/vmlDrawing" Target="/xl/drawings/vmldrawing.vml" Id="R67c9c06dbe584e43" /></Relationships>
</file>

<file path=xl/worksheets/sheet1.xml><?xml version="1.0" encoding="utf-8"?>
<x:worksheet xmlns:x="http://schemas.openxmlformats.org/spreadsheetml/2006/main">
  <x:sheetPr>
    <x:tabColor rgb="FF6749A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2.779999732971191" hidden="0" customWidth="1"/>
    <x:col min="2" max="2" width="21.670000076293945" hidden="0" customWidth="1"/>
    <x:col min="3" max="3" width="17.780000686645508" hidden="0" customWidth="1"/>
    <x:col min="4" max="4" width="28.329999923706055" hidden="0" customWidth="1"/>
    <x:col min="5" max="5" width="18.889999389648438" hidden="0" customWidth="1"/>
    <x:col min="6" max="6" width="30" hidden="0" customWidth="1"/>
    <x:col min="7" max="7" width="31.670000076293945" hidden="0" customWidth="1"/>
  </x:cols>
  <x:sheetData>
    <x:row r="1" ht="42.75" customHeight="1">
      <x:c r="A1" s="72" t="str">
        <x:v>1996 से Dividend History · Ankit Khare</x:v>
      </x:c>
      <x:c r="B1" s="72"/>
      <x:c r="C1" s="72"/>
      <x:c r="D1" s="72"/>
      <x:c r="E1" s="72"/>
      <x:c r="F1" s="72"/>
      <x:c r="G1" s="72"/>
    </x:row>
    <x:row r="2" ht="28.5" customHeight="1">
      <x:c r="A2" s="75" t="str">
        <x:v>Aditya Birla Sun Life ELSS Tax Saver Fund — Regular IDCW Payout</x:v>
      </x:c>
      <x:c r="B2" s="75"/>
      <x:c r="C2" s="75"/>
      <x:c r="D2" s="75"/>
      <x:c r="E2" s="75"/>
      <x:c r="F2" s="75"/>
      <x:c r="G2" s="75"/>
    </x:row>
    <x:row r="3" ht="45" customHeight="1">
      <x:c r="A3" s="68" t="str">
        <x:v>निवेश ₹</x:v>
      </x:c>
      <x:c r="B3" s="78" t="n">
        <x:v>10000000</x:v>
      </x:c>
      <x:c r="C3" s="78"/>
      <x:c r="D3" s="68" t="str">
        <x:v>शुरुआत की तारीख</x:v>
      </x:c>
      <x:c r="E3" s="80" t="n">
        <x:f>Sources!B4</x:f>
        <x:v>35153</x:v>
      </x:c>
      <x:c r="F3" s="68" t="str">
        <x:v>बची हुई units</x:v>
      </x:c>
      <x:c r="G3" s="82" t="n">
        <x:f>B3/Sources!B5</x:f>
        <x:v>1000000</x:v>
      </x:c>
    </x:row>
    <x:row r="4" ht="31.5" customHeight="1">
      <x:c r="A4" s="10" t="str">
        <x:v>पीले खाने में Amount बदलें। ₹10/unit का शुरुआती आधार; dividend निकालते रहे, reinvestment और units की बिक्री नहीं।</x:v>
      </x:c>
      <x:c r="B4" s="10"/>
      <x:c r="C4" s="10"/>
      <x:c r="D4" s="10"/>
      <x:c r="E4" s="10"/>
      <x:c r="F4" s="10"/>
      <x:c r="G4" s="10"/>
    </x:row>
    <x:row r="5" ht="25.5" customHeight="1">
      <x:c r="A5" s="87" t="str">
        <x:v>अब तक कुल Dividend</x:v>
      </x:c>
      <x:c r="B5" s="87"/>
      <x:c r="C5" s="87"/>
      <x:c r="D5" s="90" t="str">
        <x:v>फंड में बची value</x:v>
      </x:c>
      <x:c r="E5" s="90"/>
      <x:c r="F5" s="94" t="str">
        <x:v>पुराने payouts + बची value</x:v>
      </x:c>
      <x:c r="G5" s="94"/>
    </x:row>
    <x:row r="6" ht="50.25" customHeight="1">
      <x:c r="A6" s="97" t="n">
        <x:f>SUM(D12:D47)</x:f>
        <x:v>352792100</x:v>
      </x:c>
      <x:c r="B6" s="97"/>
      <x:c r="C6" s="97"/>
      <x:c r="D6" s="99" t="n">
        <x:f>F47</x:f>
        <x:v>178600000</x:v>
      </x:c>
      <x:c r="E6" s="99"/>
      <x:c r="F6" s="101" t="n">
        <x:f>A6+D6</x:f>
        <x:v>531392100</x:v>
      </x:c>
      <x:c r="G6" s="101"/>
    </x:row>
    <x:row r="7" ht="30" customHeight="1">
      <x:c r="A7" s="10" t="str">
        <x:v>13 अक्टूबर 2026 की NAV: ₹178.60. रकम tax/TDS से पहले है; पुराने payouts पर कोई ब्याज नहीं जोड़ा।</x:v>
      </x:c>
      <x:c r="B7" s="10"/>
      <x:c r="C7" s="10"/>
      <x:c r="D7" s="10"/>
      <x:c r="E7" s="10"/>
      <x:c r="F7" s="10"/>
      <x:c r="G7" s="10"/>
    </x:row>
    <x:row r="8" ht="24" customHeight="1">
      <x:c r="A8" s="104" t="str">
        <x:v>नीचे की value उसी Record date की NAV पर है। इसे payout के बाद बची value न समझें। अंतिम value 13-Oct-2026 की NAV पर है। तारीखें bank-credit dates नहीं हैं।</x:v>
      </x:c>
      <x:c r="B8" s="104"/>
      <x:c r="C8" s="104"/>
      <x:c r="D8" s="104"/>
      <x:c r="E8" s="104"/>
      <x:c r="F8" s="104"/>
      <x:c r="G8" s="104"/>
    </x:row>
    <x:row r="9" ht="24" customHeight="1">
      <x:c r="A9" s="104"/>
      <x:c r="B9" s="104"/>
      <x:c r="C9" s="104"/>
      <x:c r="D9" s="104"/>
      <x:c r="E9" s="104"/>
      <x:c r="F9" s="104"/>
      <x:c r="G9" s="104"/>
    </x:row>
    <x:row r="10" ht="9" customHeight="1">
      <x:c r="A10" s="68"/>
      <x:c r="B10" s="68"/>
      <x:c r="C10" s="68"/>
      <x:c r="D10" s="68"/>
      <x:c r="E10" s="68"/>
      <x:c r="F10" s="68"/>
      <x:c r="G10" s="68"/>
    </x:row>
    <x:row r="11" ht="54" customHeight="1">
      <x:c r="A11" s="106" t="str">
        <x:v>साल</x:v>
      </x:c>
      <x:c r="B11" s="106" t="str">
        <x:v>Record date</x:v>
      </x:c>
      <x:c r="C11" s="106" t="str">
        <x:v>Dividend
₹ / unit</x:v>
      </x:c>
      <x:c r="D11" s="106" t="str">
        <x:v>मिला Dividend
₹</x:v>
      </x:c>
      <x:c r="E11" s="106" t="str">
        <x:v>उसी तारीख
की NAV ₹</x:v>
      </x:c>
      <x:c r="F11" s="106" t="str">
        <x:v>उसी NAV पर
निवेश की value ₹</x:v>
      </x:c>
      <x:c r="G11" s="106" t="str">
        <x:v>अब तक कुल
Dividend ₹</x:v>
      </x:c>
    </x:row>
    <x:row r="12" ht="41.25" customHeight="1">
      <x:c r="A12" s="115" t="n">
        <x:v>1996</x:v>
      </x:c>
      <x:c r="B12" s="109" t="n">
        <x:f>Sources!B4</x:f>
        <x:v>35153</x:v>
      </x:c>
      <x:c r="C12" s="110" t="n">
        <x:v>0</x:v>
      </x:c>
      <x:c r="D12" s="113" t="n">
        <x:v>0</x:v>
      </x:c>
      <x:c r="E12" s="112" t="n">
        <x:f>Sources!B5</x:f>
        <x:v>10</x:v>
      </x:c>
      <x:c r="F12" s="114" t="n">
        <x:f>$G$3*E12</x:f>
        <x:v>10000000</x:v>
      </x:c>
      <x:c r="G12" s="111" t="n">
        <x:f>0+D12</x:f>
        <x:v>0</x:v>
      </x:c>
    </x:row>
    <x:row r="13" ht="41.25" customHeight="1">
      <x:c r="A13" s="125" t="n">
        <x:v>1997</x:v>
      </x:c>
      <x:c r="B13" s="119" t="str">
        <x:v>Payout नहीं</x:v>
      </x:c>
      <x:c r="C13" s="120" t="n">
        <x:v>0</x:v>
      </x:c>
      <x:c r="D13" s="123" t="n">
        <x:v>0</x:v>
      </x:c>
      <x:c r="E13" s="122" t="str">
        <x:v>—</x:v>
      </x:c>
      <x:c r="F13" s="124" t="str">
        <x:v>—</x:v>
      </x:c>
      <x:c r="G13" s="121" t="n">
        <x:f>G12+D13</x:f>
        <x:v>0</x:v>
      </x:c>
    </x:row>
    <x:row r="14" ht="41.25" customHeight="1">
      <x:c r="A14" s="133" t="n">
        <x:v>1998</x:v>
      </x:c>
      <x:c r="B14" s="127" t="str">
        <x:v>Payout नहीं</x:v>
      </x:c>
      <x:c r="C14" s="128" t="n">
        <x:v>0</x:v>
      </x:c>
      <x:c r="D14" s="131" t="n">
        <x:v>0</x:v>
      </x:c>
      <x:c r="E14" s="130" t="str">
        <x:v>—</x:v>
      </x:c>
      <x:c r="F14" s="132" t="str">
        <x:v>—</x:v>
      </x:c>
      <x:c r="G14" s="129" t="n">
        <x:f>G13+D14</x:f>
        <x:v>0</x:v>
      </x:c>
    </x:row>
    <x:row r="15" ht="41.25" customHeight="1">
      <x:c r="A15" s="125" t="n">
        <x:v>1999</x:v>
      </x:c>
      <x:c r="B15" s="119" t="str">
        <x:v>Payout नहीं</x:v>
      </x:c>
      <x:c r="C15" s="120" t="n">
        <x:v>0</x:v>
      </x:c>
      <x:c r="D15" s="123" t="n">
        <x:v>0</x:v>
      </x:c>
      <x:c r="E15" s="122" t="str">
        <x:v>—</x:v>
      </x:c>
      <x:c r="F15" s="124" t="str">
        <x:v>—</x:v>
      </x:c>
      <x:c r="G15" s="121" t="n">
        <x:f>G14+D15</x:f>
        <x:v>0</x:v>
      </x:c>
    </x:row>
    <x:row r="16" ht="41.25" customHeight="1">
      <x:c r="A16" s="138" t="n">
        <x:v>2000</x:v>
      </x:c>
      <x:c r="B16" s="134" t="n">
        <x:f>Sources!A14</x:f>
        <x:v>36651</x:v>
      </x:c>
      <x:c r="C16" s="135" t="n">
        <x:f>Sources!B14</x:f>
        <x:v>30</x:v>
      </x:c>
      <x:c r="D16" s="131" t="n">
        <x:f>$G$3*C16</x:f>
        <x:v>30000000</x:v>
      </x:c>
      <x:c r="E16" s="137" t="n">
        <x:f>Sources!C14</x:f>
        <x:v>101.99</x:v>
      </x:c>
      <x:c r="F16" s="132" t="n">
        <x:f>$G$3*E16</x:f>
        <x:v>101990000</x:v>
      </x:c>
      <x:c r="G16" s="136" t="n">
        <x:f>G15+D16</x:f>
        <x:v>30000000</x:v>
      </x:c>
    </x:row>
    <x:row r="17" ht="41.25" customHeight="1">
      <x:c r="A17" s="125" t="n">
        <x:v>2001</x:v>
      </x:c>
      <x:c r="B17" s="119" t="str">
        <x:v>Payout नहीं</x:v>
      </x:c>
      <x:c r="C17" s="120" t="n">
        <x:v>0</x:v>
      </x:c>
      <x:c r="D17" s="123" t="n">
        <x:v>0</x:v>
      </x:c>
      <x:c r="E17" s="122" t="str">
        <x:v>—</x:v>
      </x:c>
      <x:c r="F17" s="124" t="str">
        <x:v>—</x:v>
      </x:c>
      <x:c r="G17" s="121" t="n">
        <x:f>G16+D17</x:f>
        <x:v>30000000</x:v>
      </x:c>
    </x:row>
    <x:row r="18" ht="41.25" customHeight="1">
      <x:c r="A18" s="133" t="n">
        <x:v>2002</x:v>
      </x:c>
      <x:c r="B18" s="127" t="str">
        <x:v>Payout नहीं</x:v>
      </x:c>
      <x:c r="C18" s="128" t="n">
        <x:v>0</x:v>
      </x:c>
      <x:c r="D18" s="131" t="n">
        <x:v>0</x:v>
      </x:c>
      <x:c r="E18" s="130" t="str">
        <x:v>—</x:v>
      </x:c>
      <x:c r="F18" s="132" t="str">
        <x:v>—</x:v>
      </x:c>
      <x:c r="G18" s="129" t="n">
        <x:f>G17+D18</x:f>
        <x:v>30000000</x:v>
      </x:c>
    </x:row>
    <x:row r="19" ht="41.25" customHeight="1">
      <x:c r="A19" s="125" t="n">
        <x:v>2003</x:v>
      </x:c>
      <x:c r="B19" s="119" t="str">
        <x:v>Payout नहीं</x:v>
      </x:c>
      <x:c r="C19" s="120" t="n">
        <x:v>0</x:v>
      </x:c>
      <x:c r="D19" s="123" t="n">
        <x:v>0</x:v>
      </x:c>
      <x:c r="E19" s="122" t="str">
        <x:v>—</x:v>
      </x:c>
      <x:c r="F19" s="124" t="str">
        <x:v>—</x:v>
      </x:c>
      <x:c r="G19" s="121" t="n">
        <x:f>G18+D19</x:f>
        <x:v>30000000</x:v>
      </x:c>
    </x:row>
    <x:row r="20" ht="41.25" customHeight="1">
      <x:c r="A20" s="138" t="n">
        <x:v>2004</x:v>
      </x:c>
      <x:c r="B20" s="134" t="n">
        <x:f>Sources!A15</x:f>
        <x:v>38056</x:v>
      </x:c>
      <x:c r="C20" s="135" t="n">
        <x:f>Sources!B15</x:f>
        <x:v>10</x:v>
      </x:c>
      <x:c r="D20" s="131" t="n">
        <x:f>$G$3*C20</x:f>
        <x:v>10000000</x:v>
      </x:c>
      <x:c r="E20" s="137" t="n">
        <x:f>Sources!C15</x:f>
        <x:v>125.37</x:v>
      </x:c>
      <x:c r="F20" s="132" t="n">
        <x:f>$G$3*E20</x:f>
        <x:v>125370000</x:v>
      </x:c>
      <x:c r="G20" s="136" t="n">
        <x:f>G19+D20</x:f>
        <x:v>40000000</x:v>
      </x:c>
    </x:row>
    <x:row r="21" ht="41.25" customHeight="1">
      <x:c r="A21" s="125" t="n">
        <x:v>2005</x:v>
      </x:c>
      <x:c r="B21" s="119" t="str">
        <x:v>Payout नहीं</x:v>
      </x:c>
      <x:c r="C21" s="120" t="n">
        <x:v>0</x:v>
      </x:c>
      <x:c r="D21" s="123" t="n">
        <x:v>0</x:v>
      </x:c>
      <x:c r="E21" s="122" t="str">
        <x:v>—</x:v>
      </x:c>
      <x:c r="F21" s="124" t="str">
        <x:v>—</x:v>
      </x:c>
      <x:c r="G21" s="121" t="n">
        <x:f>G20+D21</x:f>
        <x:v>40000000</x:v>
      </x:c>
    </x:row>
    <x:row r="22" ht="41.25" customHeight="1">
      <x:c r="A22" s="138" t="n">
        <x:v>2006</x:v>
      </x:c>
      <x:c r="B22" s="134" t="n">
        <x:f>Sources!A16</x:f>
        <x:v>38834</x:v>
      </x:c>
      <x:c r="C22" s="135" t="n">
        <x:f>Sources!B16</x:f>
        <x:v>50</x:v>
      </x:c>
      <x:c r="D22" s="131" t="n">
        <x:f>$G$3*C22</x:f>
        <x:v>50000000</x:v>
      </x:c>
      <x:c r="E22" s="137" t="n">
        <x:f>Sources!C16</x:f>
        <x:v>224.51</x:v>
      </x:c>
      <x:c r="F22" s="132" t="n">
        <x:f>$G$3*E22</x:f>
        <x:v>224510000</x:v>
      </x:c>
      <x:c r="G22" s="136" t="n">
        <x:f>G21+D22</x:f>
        <x:v>90000000</x:v>
      </x:c>
    </x:row>
    <x:row r="23" ht="41.25" customHeight="1">
      <x:c r="A23" s="138" t="n">
        <x:v>2006</x:v>
      </x:c>
      <x:c r="B23" s="134" t="n">
        <x:f>Sources!A17</x:f>
        <x:v>39059</x:v>
      </x:c>
      <x:c r="C23" s="135" t="n">
        <x:f>Sources!B17</x:f>
        <x:v>25</x:v>
      </x:c>
      <x:c r="D23" s="131" t="n">
        <x:f>$G$3*C23</x:f>
        <x:v>25000000</x:v>
      </x:c>
      <x:c r="E23" s="137" t="n">
        <x:f>Sources!C17</x:f>
        <x:v>193.94</x:v>
      </x:c>
      <x:c r="F23" s="132" t="n">
        <x:f>$G$3*E23</x:f>
        <x:v>193940000</x:v>
      </x:c>
      <x:c r="G23" s="136" t="n">
        <x:f>G22+D23</x:f>
        <x:v>115000000</x:v>
      </x:c>
    </x:row>
    <x:row r="24" ht="41.25" customHeight="1">
      <x:c r="A24" s="143" t="n">
        <x:v>2007</x:v>
      </x:c>
      <x:c r="B24" s="139" t="n">
        <x:f>Sources!A18</x:f>
        <x:v>39101</x:v>
      </x:c>
      <x:c r="C24" s="140" t="n">
        <x:f>Sources!B18</x:f>
        <x:v>26</x:v>
      </x:c>
      <x:c r="D24" s="123" t="n">
        <x:f>$G$3*C24</x:f>
        <x:v>26000000</x:v>
      </x:c>
      <x:c r="E24" s="142" t="n">
        <x:f>Sources!C18</x:f>
        <x:v>176.54</x:v>
      </x:c>
      <x:c r="F24" s="124" t="n">
        <x:f>$G$3*E24</x:f>
        <x:v>176540000</x:v>
      </x:c>
      <x:c r="G24" s="141" t="n">
        <x:f>G23+D24</x:f>
        <x:v>141000000</x:v>
      </x:c>
    </x:row>
    <x:row r="25" ht="41.25" customHeight="1">
      <x:c r="A25" s="143" t="n">
        <x:v>2007</x:v>
      </x:c>
      <x:c r="B25" s="139" t="n">
        <x:f>Sources!A19</x:f>
        <x:v>39157</x:v>
      </x:c>
      <x:c r="C25" s="140" t="n">
        <x:f>Sources!B19</x:f>
        <x:v>50</x:v>
      </x:c>
      <x:c r="D25" s="123" t="n">
        <x:f>$G$3*C25</x:f>
        <x:v>50000000</x:v>
      </x:c>
      <x:c r="E25" s="142" t="n">
        <x:f>Sources!C19</x:f>
        <x:v>134.27</x:v>
      </x:c>
      <x:c r="F25" s="124" t="n">
        <x:f>$G$3*E25</x:f>
        <x:v>134270000</x:v>
      </x:c>
      <x:c r="G25" s="141" t="n">
        <x:f>G24+D25</x:f>
        <x:v>191000000</x:v>
      </x:c>
    </x:row>
    <x:row r="26" ht="41.25" customHeight="1">
      <x:c r="A26" s="138" t="n">
        <x:v>2008</x:v>
      </x:c>
      <x:c r="B26" s="134" t="n">
        <x:f>Sources!A20</x:f>
        <x:v>39532</x:v>
      </x:c>
      <x:c r="C26" s="135" t="n">
        <x:f>Sources!B20</x:f>
        <x:v>20</x:v>
      </x:c>
      <x:c r="D26" s="131" t="n">
        <x:f>$G$3*C26</x:f>
        <x:v>20000000</x:v>
      </x:c>
      <x:c r="E26" s="137" t="n">
        <x:f>Sources!C20</x:f>
        <x:v>106.74</x:v>
      </x:c>
      <x:c r="F26" s="132" t="n">
        <x:f>$G$3*E26</x:f>
        <x:v>106740000</x:v>
      </x:c>
      <x:c r="G26" s="136" t="n">
        <x:f>G25+D26</x:f>
        <x:v>211000000</x:v>
      </x:c>
    </x:row>
    <x:row r="27" ht="41.25" customHeight="1">
      <x:c r="A27" s="138" t="n">
        <x:v>2008</x:v>
      </x:c>
      <x:c r="B27" s="134" t="n">
        <x:f>Sources!A21</x:f>
        <x:v>39626</x:v>
      </x:c>
      <x:c r="C27" s="135" t="n">
        <x:f>Sources!B21</x:f>
        <x:v>5</x:v>
      </x:c>
      <x:c r="D27" s="131" t="n">
        <x:f>$G$3*C27</x:f>
        <x:v>5000000</x:v>
      </x:c>
      <x:c r="E27" s="137" t="n">
        <x:f>Sources!C21</x:f>
        <x:v>71.86</x:v>
      </x:c>
      <x:c r="F27" s="132" t="n">
        <x:f>$G$3*E27</x:f>
        <x:v>71860000</x:v>
      </x:c>
      <x:c r="G27" s="136" t="n">
        <x:f>G26+D27</x:f>
        <x:v>216000000</x:v>
      </x:c>
    </x:row>
    <x:row r="28" ht="41.25" customHeight="1">
      <x:c r="A28" s="143" t="n">
        <x:v>2009</x:v>
      </x:c>
      <x:c r="B28" s="139" t="n">
        <x:f>Sources!A22</x:f>
        <x:v>40056</x:v>
      </x:c>
      <x:c r="C28" s="140" t="n">
        <x:f>Sources!B22</x:f>
        <x:v>4</x:v>
      </x:c>
      <x:c r="D28" s="123" t="n">
        <x:f>$G$3*C28</x:f>
        <x:v>4000000</x:v>
      </x:c>
      <x:c r="E28" s="142" t="n">
        <x:f>Sources!C22</x:f>
        <x:v>78.56</x:v>
      </x:c>
      <x:c r="F28" s="124" t="n">
        <x:f>$G$3*E28</x:f>
        <x:v>78560000</x:v>
      </x:c>
      <x:c r="G28" s="141" t="n">
        <x:f>G27+D28</x:f>
        <x:v>220000000</x:v>
      </x:c>
    </x:row>
    <x:row r="29" ht="41.25" customHeight="1">
      <x:c r="A29" s="138" t="n">
        <x:v>2010</x:v>
      </x:c>
      <x:c r="B29" s="134" t="n">
        <x:f>Sources!A23</x:f>
        <x:v>40249</x:v>
      </x:c>
      <x:c r="C29" s="135" t="n">
        <x:f>Sources!B23</x:f>
        <x:v>7</x:v>
      </x:c>
      <x:c r="D29" s="131" t="n">
        <x:f>$G$3*C29</x:f>
        <x:v>7000000</x:v>
      </x:c>
      <x:c r="E29" s="137" t="n">
        <x:f>Sources!C23</x:f>
        <x:v>86.21</x:v>
      </x:c>
      <x:c r="F29" s="132" t="n">
        <x:f>$G$3*E29</x:f>
        <x:v>86210000</x:v>
      </x:c>
      <x:c r="G29" s="136" t="n">
        <x:f>G28+D29</x:f>
        <x:v>227000000</x:v>
      </x:c>
    </x:row>
    <x:row r="30" ht="41.25" customHeight="1">
      <x:c r="A30" s="143" t="n">
        <x:v>2011</x:v>
      </x:c>
      <x:c r="B30" s="139" t="n">
        <x:f>Sources!A24</x:f>
        <x:v>40633</x:v>
      </x:c>
      <x:c r="C30" s="140" t="n">
        <x:f>Sources!B24</x:f>
        <x:v>4</x:v>
      </x:c>
      <x:c r="D30" s="123" t="n">
        <x:f>$G$3*C30</x:f>
        <x:v>4000000</x:v>
      </x:c>
      <x:c r="E30" s="142" t="n">
        <x:f>Sources!C24</x:f>
        <x:v>82.85</x:v>
      </x:c>
      <x:c r="F30" s="124" t="n">
        <x:f>$G$3*E30</x:f>
        <x:v>82850000</x:v>
      </x:c>
      <x:c r="G30" s="141" t="n">
        <x:f>G29+D30</x:f>
        <x:v>231000000</x:v>
      </x:c>
    </x:row>
    <x:row r="31" ht="41.25" customHeight="1">
      <x:c r="A31" s="138" t="n">
        <x:v>2012</x:v>
      </x:c>
      <x:c r="B31" s="134" t="n">
        <x:f>Sources!A25</x:f>
        <x:v>40991</x:v>
      </x:c>
      <x:c r="C31" s="135" t="n">
        <x:f>Sources!B25</x:f>
        <x:v>1.5</x:v>
      </x:c>
      <x:c r="D31" s="131" t="n">
        <x:f>$G$3*C31</x:f>
        <x:v>1500000</x:v>
      </x:c>
      <x:c r="E31" s="137" t="n">
        <x:f>Sources!C25</x:f>
        <x:v>70.48</x:v>
      </x:c>
      <x:c r="F31" s="132" t="n">
        <x:f>$G$3*E31</x:f>
        <x:v>70480000</x:v>
      </x:c>
      <x:c r="G31" s="136" t="n">
        <x:f>G30+D31</x:f>
        <x:v>232500000</x:v>
      </x:c>
    </x:row>
    <x:row r="32" ht="41.25" customHeight="1">
      <x:c r="A32" s="143" t="n">
        <x:v>2013</x:v>
      </x:c>
      <x:c r="B32" s="139" t="n">
        <x:f>Sources!A26</x:f>
        <x:v>41341</x:v>
      </x:c>
      <x:c r="C32" s="140" t="n">
        <x:f>Sources!B26</x:f>
        <x:v>3</x:v>
      </x:c>
      <x:c r="D32" s="123" t="n">
        <x:f>$G$3*C32</x:f>
        <x:v>3000000</x:v>
      </x:c>
      <x:c r="E32" s="142" t="n">
        <x:f>Sources!C26</x:f>
        <x:v>78.66</x:v>
      </x:c>
      <x:c r="F32" s="124" t="n">
        <x:f>$G$3*E32</x:f>
        <x:v>78660000</x:v>
      </x:c>
      <x:c r="G32" s="141" t="n">
        <x:f>G31+D32</x:f>
        <x:v>235500000</x:v>
      </x:c>
    </x:row>
    <x:row r="33" ht="41.25" customHeight="1">
      <x:c r="A33" s="138" t="n">
        <x:v>2014</x:v>
      </x:c>
      <x:c r="B33" s="134" t="n">
        <x:f>Sources!A27</x:f>
        <x:v>41677</x:v>
      </x:c>
      <x:c r="C33" s="135" t="n">
        <x:f>Sources!B27</x:f>
        <x:v>3</x:v>
      </x:c>
      <x:c r="D33" s="131" t="n">
        <x:f>$G$3*C33</x:f>
        <x:v>3000000</x:v>
      </x:c>
      <x:c r="E33" s="137" t="n">
        <x:f>Sources!C27</x:f>
        <x:v>81.54</x:v>
      </x:c>
      <x:c r="F33" s="132" t="n">
        <x:f>$G$3*E33</x:f>
        <x:v>81540000</x:v>
      </x:c>
      <x:c r="G33" s="136" t="n">
        <x:f>G32+D33</x:f>
        <x:v>238500000</x:v>
      </x:c>
    </x:row>
    <x:row r="34" ht="41.25" customHeight="1">
      <x:c r="A34" s="143" t="n">
        <x:v>2015</x:v>
      </x:c>
      <x:c r="B34" s="139" t="n">
        <x:f>Sources!A28</x:f>
        <x:v>42076</x:v>
      </x:c>
      <x:c r="C34" s="140" t="n">
        <x:f>Sources!B28</x:f>
        <x:v>2.75</x:v>
      </x:c>
      <x:c r="D34" s="123" t="n">
        <x:f>$G$3*C34</x:f>
        <x:v>2750000</x:v>
      </x:c>
      <x:c r="E34" s="142" t="n">
        <x:f>Sources!C28</x:f>
        <x:v>139.52</x:v>
      </x:c>
      <x:c r="F34" s="124" t="n">
        <x:f>$G$3*E34</x:f>
        <x:v>139520000</x:v>
      </x:c>
      <x:c r="G34" s="141" t="n">
        <x:f>G33+D34</x:f>
        <x:v>241250000</x:v>
      </x:c>
    </x:row>
    <x:row r="35" ht="41.25" customHeight="1">
      <x:c r="A35" s="138" t="n">
        <x:v>2016</x:v>
      </x:c>
      <x:c r="B35" s="134" t="n">
        <x:f>Sources!A29</x:f>
        <x:v>42440</x:v>
      </x:c>
      <x:c r="C35" s="135" t="n">
        <x:f>Sources!B29</x:f>
        <x:v>6.5</x:v>
      </x:c>
      <x:c r="D35" s="131" t="n">
        <x:f>$G$3*C35</x:f>
        <x:v>6500000</x:v>
      </x:c>
      <x:c r="E35" s="137" t="n">
        <x:f>Sources!C29</x:f>
        <x:v>126.09</x:v>
      </x:c>
      <x:c r="F35" s="132" t="n">
        <x:f>$G$3*E35</x:f>
        <x:v>126090000</x:v>
      </x:c>
      <x:c r="G35" s="136" t="n">
        <x:f>G34+D35</x:f>
        <x:v>247750000</x:v>
      </x:c>
    </x:row>
    <x:row r="36" ht="41.25" customHeight="1">
      <x:c r="A36" s="138" t="n">
        <x:v>2016</x:v>
      </x:c>
      <x:c r="B36" s="134" t="n">
        <x:f>Sources!A30</x:f>
        <x:v>42699</x:v>
      </x:c>
      <x:c r="C36" s="135" t="n">
        <x:f>Sources!B30</x:f>
        <x:v>6.62</x:v>
      </x:c>
      <x:c r="D36" s="131" t="n">
        <x:f>$G$3*C36</x:f>
        <x:v>6620000</x:v>
      </x:c>
      <x:c r="E36" s="137" t="n">
        <x:f>Sources!C30</x:f>
        <x:v>131.94</x:v>
      </x:c>
      <x:c r="F36" s="132" t="n">
        <x:f>$G$3*E36</x:f>
        <x:v>131940000</x:v>
      </x:c>
      <x:c r="G36" s="136" t="n">
        <x:f>G35+D36</x:f>
        <x:v>254370000</x:v>
      </x:c>
    </x:row>
    <x:row r="37" ht="41.25" customHeight="1">
      <x:c r="A37" s="143" t="n">
        <x:v>2017</x:v>
      </x:c>
      <x:c r="B37" s="139" t="n">
        <x:f>Sources!A31</x:f>
        <x:v>43063</x:v>
      </x:c>
      <x:c r="C37" s="140" t="n">
        <x:f>Sources!B31</x:f>
        <x:v>17.1</x:v>
      </x:c>
      <x:c r="D37" s="123" t="n">
        <x:f>$G$3*C37</x:f>
        <x:v>17100000</x:v>
      </x:c>
      <x:c r="E37" s="142" t="n">
        <x:f>Sources!C31</x:f>
        <x:v>173.58</x:v>
      </x:c>
      <x:c r="F37" s="124" t="n">
        <x:f>$G$3*E37</x:f>
        <x:v>173580000</x:v>
      </x:c>
      <x:c r="G37" s="141" t="n">
        <x:f>G36+D37</x:f>
        <x:v>271470000</x:v>
      </x:c>
    </x:row>
    <x:row r="38" ht="41.25" customHeight="1">
      <x:c r="A38" s="138" t="n">
        <x:v>2018</x:v>
      </x:c>
      <x:c r="B38" s="134" t="n">
        <x:f>Sources!A32</x:f>
        <x:v>43434</x:v>
      </x:c>
      <x:c r="C38" s="135" t="n">
        <x:f>Sources!B32</x:f>
        <x:v>9.4739</x:v>
      </x:c>
      <x:c r="D38" s="131" t="n">
        <x:f>$G$3*C38</x:f>
        <x:v>9473900</x:v>
      </x:c>
      <x:c r="E38" s="137" t="n">
        <x:f>Sources!C32</x:f>
        <x:v>155.35</x:v>
      </x:c>
      <x:c r="F38" s="132" t="n">
        <x:f>$G$3*E38</x:f>
        <x:v>155350000</x:v>
      </x:c>
      <x:c r="G38" s="136" t="n">
        <x:f>G37+D38</x:f>
        <x:v>280943900</x:v>
      </x:c>
    </x:row>
    <x:row r="39" ht="41.25" customHeight="1">
      <x:c r="A39" s="143" t="n">
        <x:v>2019</x:v>
      </x:c>
      <x:c r="B39" s="139" t="n">
        <x:f>Sources!A33</x:f>
        <x:v>43798</x:v>
      </x:c>
      <x:c r="C39" s="140" t="n">
        <x:f>Sources!B33</x:f>
        <x:v>9.3942</x:v>
      </x:c>
      <x:c r="D39" s="123" t="n">
        <x:f>$G$3*C39</x:f>
        <x:v>9394200</x:v>
      </x:c>
      <x:c r="E39" s="142" t="n">
        <x:f>Sources!C33</x:f>
        <x:v>153.16</x:v>
      </x:c>
      <x:c r="F39" s="124" t="n">
        <x:f>$G$3*E39</x:f>
        <x:v>153160000</x:v>
      </x:c>
      <x:c r="G39" s="141" t="n">
        <x:f>G38+D39</x:f>
        <x:v>290338100</x:v>
      </x:c>
    </x:row>
    <x:row r="40" ht="41.25" customHeight="1">
      <x:c r="A40" s="138" t="n">
        <x:v>2020</x:v>
      </x:c>
      <x:c r="B40" s="134" t="n">
        <x:f>Sources!A34</x:f>
        <x:v>44160</x:v>
      </x:c>
      <x:c r="C40" s="135" t="n">
        <x:f>Sources!B34</x:f>
        <x:v>8.22</x:v>
      </x:c>
      <x:c r="D40" s="131" t="n">
        <x:f>$G$3*C40</x:f>
        <x:v>8220000.000000001</x:v>
      </x:c>
      <x:c r="E40" s="137" t="n">
        <x:f>Sources!C34</x:f>
        <x:v>149.92</x:v>
      </x:c>
      <x:c r="F40" s="132" t="n">
        <x:f>$G$3*E40</x:f>
        <x:v>149920000</x:v>
      </x:c>
      <x:c r="G40" s="136" t="n">
        <x:f>G39+D40</x:f>
        <x:v>298558100</x:v>
      </x:c>
    </x:row>
    <x:row r="41" ht="41.25" customHeight="1">
      <x:c r="A41" s="125" t="n">
        <x:v>2021</x:v>
      </x:c>
      <x:c r="B41" s="119" t="str">
        <x:v>Payout नहीं</x:v>
      </x:c>
      <x:c r="C41" s="120" t="n">
        <x:v>0</x:v>
      </x:c>
      <x:c r="D41" s="123" t="n">
        <x:v>0</x:v>
      </x:c>
      <x:c r="E41" s="122" t="str">
        <x:v>—</x:v>
      </x:c>
      <x:c r="F41" s="124" t="str">
        <x:v>—</x:v>
      </x:c>
      <x:c r="G41" s="121" t="n">
        <x:f>G40+D41</x:f>
        <x:v>298558100</x:v>
      </x:c>
    </x:row>
    <x:row r="42" ht="41.25" customHeight="1">
      <x:c r="A42" s="138" t="n">
        <x:v>2022</x:v>
      </x:c>
      <x:c r="B42" s="134" t="n">
        <x:f>Sources!A35</x:f>
        <x:v>44617</x:v>
      </x:c>
      <x:c r="C42" s="135" t="n">
        <x:f>Sources!B35</x:f>
        <x:v>9.221</x:v>
      </x:c>
      <x:c r="D42" s="131" t="n">
        <x:f>$G$3*C42</x:f>
        <x:v>9221000</x:v>
      </x:c>
      <x:c r="E42" s="137" t="n">
        <x:f>Sources!C35</x:f>
        <x:v>162.41</x:v>
      </x:c>
      <x:c r="F42" s="132" t="n">
        <x:f>$G$3*E42</x:f>
        <x:v>162410000</x:v>
      </x:c>
      <x:c r="G42" s="136" t="n">
        <x:f>G41+D42</x:f>
        <x:v>307779100</x:v>
      </x:c>
    </x:row>
    <x:row r="43" ht="41.25" customHeight="1">
      <x:c r="A43" s="143" t="n">
        <x:v>2023</x:v>
      </x:c>
      <x:c r="B43" s="139" t="n">
        <x:f>Sources!A36</x:f>
        <x:v>44979</x:v>
      </x:c>
      <x:c r="C43" s="140" t="n">
        <x:f>Sources!B36</x:f>
        <x:v>6.3</x:v>
      </x:c>
      <x:c r="D43" s="123" t="n">
        <x:f>$G$3*C43</x:f>
        <x:v>6300000</x:v>
      </x:c>
      <x:c r="E43" s="142" t="n">
        <x:f>Sources!C36</x:f>
        <x:v>154.57</x:v>
      </x:c>
      <x:c r="F43" s="124" t="n">
        <x:f>$G$3*E43</x:f>
        <x:v>154570000</x:v>
      </x:c>
      <x:c r="G43" s="141" t="n">
        <x:f>G42+D43</x:f>
        <x:v>314079100</x:v>
      </x:c>
    </x:row>
    <x:row r="44" ht="41.25" customHeight="1">
      <x:c r="A44" s="138" t="n">
        <x:v>2024</x:v>
      </x:c>
      <x:c r="B44" s="134" t="n">
        <x:f>Sources!A37</x:f>
        <x:v>45345</x:v>
      </x:c>
      <x:c r="C44" s="135" t="n">
        <x:f>Sources!B37</x:f>
        <x:v>13.48</x:v>
      </x:c>
      <x:c r="D44" s="131" t="n">
        <x:f>$G$3*C44</x:f>
        <x:v>13480000</x:v>
      </x:c>
      <x:c r="E44" s="137" t="n">
        <x:f>Sources!C37</x:f>
        <x:v>193.28</x:v>
      </x:c>
      <x:c r="F44" s="132" t="n">
        <x:f>$G$3*E44</x:f>
        <x:v>193280000</x:v>
      </x:c>
      <x:c r="G44" s="136" t="n">
        <x:f>G43+D44</x:f>
        <x:v>327559100</x:v>
      </x:c>
    </x:row>
    <x:row r="45" ht="41.25" customHeight="1">
      <x:c r="A45" s="143" t="n">
        <x:v>2025</x:v>
      </x:c>
      <x:c r="B45" s="139" t="n">
        <x:f>Sources!A38</x:f>
        <x:v>45713</x:v>
      </x:c>
      <x:c r="C45" s="140" t="n">
        <x:f>Sources!B38</x:f>
        <x:v>13.067</x:v>
      </x:c>
      <x:c r="D45" s="123" t="n">
        <x:f>$G$3*C45</x:f>
        <x:v>13067000</x:v>
      </x:c>
      <x:c r="E45" s="142" t="n">
        <x:f>Sources!C38</x:f>
        <x:v>183.98</x:v>
      </x:c>
      <x:c r="F45" s="124" t="n">
        <x:f>$G$3*E45</x:f>
        <x:v>183980000</x:v>
      </x:c>
      <x:c r="G45" s="141" t="n">
        <x:f>G44+D45</x:f>
        <x:v>340626100</x:v>
      </x:c>
    </x:row>
    <x:row r="46" ht="41.25" customHeight="1">
      <x:c r="A46" s="138" t="n">
        <x:v>2026</x:v>
      </x:c>
      <x:c r="B46" s="134" t="n">
        <x:f>Sources!A39</x:f>
        <x:v>46073</x:v>
      </x:c>
      <x:c r="C46" s="135" t="n">
        <x:f>Sources!B39</x:f>
        <x:v>12.166</x:v>
      </x:c>
      <x:c r="D46" s="131" t="n">
        <x:f>$G$3*C46</x:f>
        <x:v>12166000</x:v>
      </x:c>
      <x:c r="E46" s="137" t="n">
        <x:f>Sources!C39</x:f>
        <x:v>201.34</x:v>
      </x:c>
      <x:c r="F46" s="132" t="n">
        <x:f>$G$3*E46</x:f>
        <x:v>201340000</x:v>
      </x:c>
      <x:c r="G46" s="136" t="n">
        <x:f>G45+D46</x:f>
        <x:v>352792100</x:v>
      </x:c>
    </x:row>
    <x:row r="47" ht="41.25" customHeight="1">
      <x:c r="A47" s="151" t="str">
        <x:v>अंतिम value</x:v>
      </x:c>
      <x:c r="B47" s="145" t="n">
        <x:f>Sources!B6</x:f>
        <x:v>46308</x:v>
      </x:c>
      <x:c r="C47" s="146" t="n">
        <x:v>0</x:v>
      </x:c>
      <x:c r="D47" s="149" t="n">
        <x:v>0</x:v>
      </x:c>
      <x:c r="E47" s="148" t="n">
        <x:f>Sources!B7</x:f>
        <x:v>178.6</x:v>
      </x:c>
      <x:c r="F47" s="150" t="n">
        <x:f>$G$3*E47</x:f>
        <x:v>178600000</x:v>
      </x:c>
      <x:c r="G47" s="147" t="n">
        <x:f>G46+D47</x:f>
        <x:v>352792100</x:v>
      </x:c>
    </x:row>
    <x:row r="48" ht="37.5" customHeight="1">
      <x:c r="A48" s="68"/>
      <x:c r="B48" s="68"/>
      <x:c r="C48" s="68"/>
      <x:c r="D48" s="68"/>
      <x:c r="E48" s="68"/>
      <x:c r="F48" s="68"/>
      <x:c r="G48" s="68"/>
    </x:row>
    <x:row r="49" ht="37.5" customHeight="1">
      <x:c r="A49" s="10" t="str">
        <x:v>₹0 का अर्थ source history में उस साल payout नहीं। “—” का अर्थ payout-date की NAV/value लागू नहीं; निवेश की value शून्य नहीं।</x:v>
      </x:c>
      <x:c r="B49" s="10"/>
      <x:c r="C49" s="10"/>
      <x:c r="D49" s="10"/>
      <x:c r="E49" s="10"/>
      <x:c r="F49" s="10"/>
      <x:c r="G49" s="10"/>
    </x:row>
    <x:row r="50" ht="37.5" customHeight="1">
      <x:c r="A50" s="10" t="str">
        <x:v>2000–2008: पुराने AMC brochure का Cum Dividend NAV. बाद के साल: scheme 103164 की प्रकाशित record-date NAV.</x:v>
      </x:c>
      <x:c r="B50" s="10"/>
      <x:c r="C50" s="10"/>
      <x:c r="D50" s="10"/>
      <x:c r="E50" s="10"/>
      <x:c r="F50" s="10"/>
      <x:c r="G50" s="10"/>
    </x:row>
    <x:row r="51" ht="37.5" customHeight="1">
      <x:c r="A51" s="10" t="str">
        <x:v>साल का कुल sheet में एक साल के कई payouts जोड़कर दिखाए हैं। Sources sheet में प्रत्येक payout का डेटा और लिंक हैं।</x:v>
      </x:c>
      <x:c r="B51" s="10"/>
      <x:c r="C51" s="10"/>
      <x:c r="D51" s="10"/>
      <x:c r="E51" s="10"/>
      <x:c r="F51" s="10"/>
      <x:c r="G51" s="10"/>
    </x:row>
    <x:row r="52" ht="46" customHeight="1">
      <x:c r="A52" s="23" t="str">
        <x:v>IDCW निकलने पर NAV घटती है। ₹10 शुरुआती आधार माना है; मूल allotment/entry-load और मई 2000 की exact record date स्वतंत्र रूप से सत्यापित नहीं हैं। भविष्य की guarantee नहीं।</x:v>
      </x:c>
      <x:c r="B52" s="23"/>
      <x:c r="C52" s="23"/>
      <x:c r="D52" s="23"/>
      <x:c r="E52" s="23"/>
      <x:c r="F52" s="23"/>
      <x:c r="G52" s="23"/>
    </x:row>
    <x:row r="53" ht="37.5" customHeight="1">
      <x:c r="A53" s="68"/>
      <x:c r="B53" s="68"/>
      <x:c r="C53" s="68"/>
      <x:c r="D53" s="68"/>
      <x:c r="E53" s="68"/>
      <x:c r="F53" s="68"/>
      <x:c r="G53" s="68"/>
    </x:row>
    <x:row r="54" ht="37.5" customHeight="1">
      <x:c r="A54" s="68"/>
      <x:c r="B54" s="68"/>
      <x:c r="C54" s="68"/>
      <x:c r="D54" s="68"/>
      <x:c r="E54" s="68"/>
      <x:c r="F54" s="68"/>
      <x:c r="G54" s="68"/>
    </x:row>
    <x:row r="55" ht="37.5" customHeight="1">
      <x:c r="A55" s="68"/>
      <x:c r="B55" s="68"/>
      <x:c r="C55" s="68"/>
      <x:c r="D55" s="68"/>
      <x:c r="E55" s="68"/>
      <x:c r="F55" s="68"/>
      <x:c r="G55" s="68"/>
    </x:row>
  </x:sheetData>
  <x:mergeCells>
    <x:mergeCell ref="A1:G1"/>
    <x:mergeCell ref="A2:G2"/>
    <x:mergeCell ref="B3:C3"/>
    <x:mergeCell ref="A4:G4"/>
    <x:mergeCell ref="A5:C5"/>
    <x:mergeCell ref="D5:E5"/>
    <x:mergeCell ref="F5:G5"/>
    <x:mergeCell ref="A6:C6"/>
    <x:mergeCell ref="D6:E6"/>
    <x:mergeCell ref="F6:G6"/>
    <x:mergeCell ref="A7:G7"/>
    <x:mergeCell ref="A8:G9"/>
    <x:mergeCell ref="A49:G49"/>
    <x:mergeCell ref="A50:G50"/>
    <x:mergeCell ref="A51:G51"/>
    <x:mergeCell ref="A52:G52"/>
  </x:mergeCells>
  <x:dataValidations count="1">
    <x:dataValidation type="whole" operator="between" sqref="B3">
      <x:formula1>0</x:formula1>
      <x:formula2>1000000000000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D70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.110000610351562" hidden="0" customWidth="1"/>
    <x:col min="2" max="2" width="20.559999465942383" hidden="0" customWidth="1"/>
    <x:col min="3" max="3" width="29.440000534057617" hidden="0" customWidth="1"/>
    <x:col min="4" max="4" width="21.110000610351562" hidden="0" customWidth="1"/>
    <x:col min="5" max="5" width="32.779998779296875" hidden="0" customWidth="1"/>
  </x:cols>
  <x:sheetData>
    <x:row r="1" ht="45" customHeight="1">
      <x:c r="A1" s="72" t="str">
        <x:v>हर साल का कुल Dividend</x:v>
      </x:c>
      <x:c r="B1" s="72"/>
      <x:c r="C1" s="72"/>
      <x:c r="D1" s="72"/>
      <x:c r="E1" s="72"/>
    </x:row>
    <x:row r="2" ht="39" customHeight="1">
      <x:c r="A2" s="160" t="str">
        <x:v>एक साल में जितनी बार payout हुआ, सबको जोड़कर। Amount “पूरी History” sheet से बदलें।</x:v>
      </x:c>
      <x:c r="B2" s="160"/>
      <x:c r="C2" s="160"/>
      <x:c r="D2" s="160"/>
      <x:c r="E2" s="160"/>
    </x:row>
    <x:row r="3" ht="39" customHeight="1">
      <x:c r="A3" s="156" t="str">
        <x:v>शुरुआती निवेश</x:v>
      </x:c>
      <x:c r="B3" s="156"/>
      <x:c r="C3" s="163" t="n">
        <x:f>'पूरी History'!B3</x:f>
        <x:v>10000000</x:v>
      </x:c>
      <x:c r="D3" s="163"/>
      <x:c r="E3" s="163"/>
    </x:row>
    <x:row r="4" ht="39" customHeight="1">
      <x:c r="A4" s="10" t="str">
        <x:v>Calendar year. 2026 की गणना 13 अक्टूबर तक है। सभी रकम investor tax/TDS से पहले।</x:v>
      </x:c>
      <x:c r="B4" s="10"/>
      <x:c r="C4" s="10"/>
      <x:c r="D4" s="10"/>
      <x:c r="E4" s="10"/>
    </x:row>
    <x:row r="5" ht="39" customHeight="1">
      <x:c r="A5" s="156"/>
      <x:c r="B5" s="156"/>
      <x:c r="C5" s="156"/>
      <x:c r="D5" s="156"/>
      <x:c r="E5" s="156"/>
    </x:row>
    <x:row r="6" ht="55.5" customHeight="1">
      <x:c r="A6" s="94" t="str">
        <x:v>साल</x:v>
      </x:c>
      <x:c r="B6" s="94" t="str">
        <x:v>Payout की
संख्या</x:v>
      </x:c>
      <x:c r="C6" s="94" t="str">
        <x:v>साल में कुल
Dividend ₹</x:v>
      </x:c>
      <x:c r="D6" s="94" t="str">
        <x:v>साल का कुल
₹ / unit</x:v>
      </x:c>
      <x:c r="E6" s="94" t="str">
        <x:v>तब तक कुल
Dividend ₹</x:v>
      </x:c>
    </x:row>
    <x:row r="7" ht="39" customHeight="1">
      <x:c r="A7" s="156" t="n">
        <x:v>1996</x:v>
      </x:c>
      <x:c r="B7" s="156" t="n">
        <x:f>COUNTIFS(Sources!$F$14:$F$39,A7)</x:f>
        <x:v>0</x:v>
      </x:c>
      <x:c r="C7" s="170" t="n">
        <x:f>SUMIFS('पूरी History'!$D$12:$D$47,'पूरी History'!$A$12:$A$47,A7)</x:f>
        <x:v>0</x:v>
      </x:c>
      <x:c r="D7" s="168" t="n">
        <x:f>SUMIFS(Sources!$B$14:$B$39,Sources!$F$14:$F$39,A7)</x:f>
        <x:v>0</x:v>
      </x:c>
      <x:c r="E7" s="166" t="n">
        <x:f>C7</x:f>
        <x:v>0</x:v>
      </x:c>
    </x:row>
    <x:row r="8" ht="39" customHeight="1">
      <x:c r="A8" s="165" t="n">
        <x:v>1997</x:v>
      </x:c>
      <x:c r="B8" s="165" t="n">
        <x:f>COUNTIFS(Sources!$F$14:$F$39,A8)</x:f>
        <x:v>0</x:v>
      </x:c>
      <x:c r="C8" s="171" t="n">
        <x:f>SUMIFS('पूरी History'!$D$12:$D$47,'पूरी History'!$A$12:$A$47,A8)</x:f>
        <x:v>0</x:v>
      </x:c>
      <x:c r="D8" s="169" t="n">
        <x:f>SUMIFS(Sources!$B$14:$B$39,Sources!$F$14:$F$39,A8)</x:f>
        <x:v>0</x:v>
      </x:c>
      <x:c r="E8" s="167" t="n">
        <x:f>E7+C8</x:f>
        <x:v>0</x:v>
      </x:c>
    </x:row>
    <x:row r="9" ht="39" customHeight="1">
      <x:c r="A9" s="156" t="n">
        <x:v>1998</x:v>
      </x:c>
      <x:c r="B9" s="156" t="n">
        <x:f>COUNTIFS(Sources!$F$14:$F$39,A9)</x:f>
        <x:v>0</x:v>
      </x:c>
      <x:c r="C9" s="170" t="n">
        <x:f>SUMIFS('पूरी History'!$D$12:$D$47,'पूरी History'!$A$12:$A$47,A9)</x:f>
        <x:v>0</x:v>
      </x:c>
      <x:c r="D9" s="168" t="n">
        <x:f>SUMIFS(Sources!$B$14:$B$39,Sources!$F$14:$F$39,A9)</x:f>
        <x:v>0</x:v>
      </x:c>
      <x:c r="E9" s="166" t="n">
        <x:f>E8+C9</x:f>
        <x:v>0</x:v>
      </x:c>
    </x:row>
    <x:row r="10" ht="39" customHeight="1">
      <x:c r="A10" s="165" t="n">
        <x:v>1999</x:v>
      </x:c>
      <x:c r="B10" s="165" t="n">
        <x:f>COUNTIFS(Sources!$F$14:$F$39,A10)</x:f>
        <x:v>0</x:v>
      </x:c>
      <x:c r="C10" s="171" t="n">
        <x:f>SUMIFS('पूरी History'!$D$12:$D$47,'पूरी History'!$A$12:$A$47,A10)</x:f>
        <x:v>0</x:v>
      </x:c>
      <x:c r="D10" s="169" t="n">
        <x:f>SUMIFS(Sources!$B$14:$B$39,Sources!$F$14:$F$39,A10)</x:f>
        <x:v>0</x:v>
      </x:c>
      <x:c r="E10" s="167" t="n">
        <x:f>E9+C10</x:f>
        <x:v>0</x:v>
      </x:c>
    </x:row>
    <x:row r="11" ht="39" customHeight="1">
      <x:c r="A11" s="156" t="n">
        <x:v>2000</x:v>
      </x:c>
      <x:c r="B11" s="156" t="n">
        <x:f>COUNTIFS(Sources!$F$14:$F$39,A11)</x:f>
        <x:v>1</x:v>
      </x:c>
      <x:c r="C11" s="170" t="n">
        <x:f>SUMIFS('पूरी History'!$D$12:$D$47,'पूरी History'!$A$12:$A$47,A11)</x:f>
        <x:v>30000000</x:v>
      </x:c>
      <x:c r="D11" s="168" t="n">
        <x:f>SUMIFS(Sources!$B$14:$B$39,Sources!$F$14:$F$39,A11)</x:f>
        <x:v>30</x:v>
      </x:c>
      <x:c r="E11" s="166" t="n">
        <x:f>E10+C11</x:f>
        <x:v>30000000</x:v>
      </x:c>
    </x:row>
    <x:row r="12" ht="39" customHeight="1">
      <x:c r="A12" s="165" t="n">
        <x:v>2001</x:v>
      </x:c>
      <x:c r="B12" s="165" t="n">
        <x:f>COUNTIFS(Sources!$F$14:$F$39,A12)</x:f>
        <x:v>0</x:v>
      </x:c>
      <x:c r="C12" s="171" t="n">
        <x:f>SUMIFS('पूरी History'!$D$12:$D$47,'पूरी History'!$A$12:$A$47,A12)</x:f>
        <x:v>0</x:v>
      </x:c>
      <x:c r="D12" s="169" t="n">
        <x:f>SUMIFS(Sources!$B$14:$B$39,Sources!$F$14:$F$39,A12)</x:f>
        <x:v>0</x:v>
      </x:c>
      <x:c r="E12" s="167" t="n">
        <x:f>E11+C12</x:f>
        <x:v>30000000</x:v>
      </x:c>
    </x:row>
    <x:row r="13" ht="39" customHeight="1">
      <x:c r="A13" s="156" t="n">
        <x:v>2002</x:v>
      </x:c>
      <x:c r="B13" s="156" t="n">
        <x:f>COUNTIFS(Sources!$F$14:$F$39,A13)</x:f>
        <x:v>0</x:v>
      </x:c>
      <x:c r="C13" s="170" t="n">
        <x:f>SUMIFS('पूरी History'!$D$12:$D$47,'पूरी History'!$A$12:$A$47,A13)</x:f>
        <x:v>0</x:v>
      </x:c>
      <x:c r="D13" s="168" t="n">
        <x:f>SUMIFS(Sources!$B$14:$B$39,Sources!$F$14:$F$39,A13)</x:f>
        <x:v>0</x:v>
      </x:c>
      <x:c r="E13" s="166" t="n">
        <x:f>E12+C13</x:f>
        <x:v>30000000</x:v>
      </x:c>
    </x:row>
    <x:row r="14" ht="39" customHeight="1">
      <x:c r="A14" s="165" t="n">
        <x:v>2003</x:v>
      </x:c>
      <x:c r="B14" s="165" t="n">
        <x:f>COUNTIFS(Sources!$F$14:$F$39,A14)</x:f>
        <x:v>0</x:v>
      </x:c>
      <x:c r="C14" s="171" t="n">
        <x:f>SUMIFS('पूरी History'!$D$12:$D$47,'पूरी History'!$A$12:$A$47,A14)</x:f>
        <x:v>0</x:v>
      </x:c>
      <x:c r="D14" s="169" t="n">
        <x:f>SUMIFS(Sources!$B$14:$B$39,Sources!$F$14:$F$39,A14)</x:f>
        <x:v>0</x:v>
      </x:c>
      <x:c r="E14" s="167" t="n">
        <x:f>E13+C14</x:f>
        <x:v>30000000</x:v>
      </x:c>
    </x:row>
    <x:row r="15" ht="39" customHeight="1">
      <x:c r="A15" s="156" t="n">
        <x:v>2004</x:v>
      </x:c>
      <x:c r="B15" s="156" t="n">
        <x:f>COUNTIFS(Sources!$F$14:$F$39,A15)</x:f>
        <x:v>1</x:v>
      </x:c>
      <x:c r="C15" s="170" t="n">
        <x:f>SUMIFS('पूरी History'!$D$12:$D$47,'पूरी History'!$A$12:$A$47,A15)</x:f>
        <x:v>10000000</x:v>
      </x:c>
      <x:c r="D15" s="168" t="n">
        <x:f>SUMIFS(Sources!$B$14:$B$39,Sources!$F$14:$F$39,A15)</x:f>
        <x:v>10</x:v>
      </x:c>
      <x:c r="E15" s="166" t="n">
        <x:f>E14+C15</x:f>
        <x:v>40000000</x:v>
      </x:c>
    </x:row>
    <x:row r="16" ht="39" customHeight="1">
      <x:c r="A16" s="165" t="n">
        <x:v>2005</x:v>
      </x:c>
      <x:c r="B16" s="165" t="n">
        <x:f>COUNTIFS(Sources!$F$14:$F$39,A16)</x:f>
        <x:v>0</x:v>
      </x:c>
      <x:c r="C16" s="171" t="n">
        <x:f>SUMIFS('पूरी History'!$D$12:$D$47,'पूरी History'!$A$12:$A$47,A16)</x:f>
        <x:v>0</x:v>
      </x:c>
      <x:c r="D16" s="169" t="n">
        <x:f>SUMIFS(Sources!$B$14:$B$39,Sources!$F$14:$F$39,A16)</x:f>
        <x:v>0</x:v>
      </x:c>
      <x:c r="E16" s="167" t="n">
        <x:f>E15+C16</x:f>
        <x:v>40000000</x:v>
      </x:c>
    </x:row>
    <x:row r="17" ht="39" customHeight="1">
      <x:c r="A17" s="156" t="n">
        <x:v>2006</x:v>
      </x:c>
      <x:c r="B17" s="156" t="n">
        <x:f>COUNTIFS(Sources!$F$14:$F$39,A17)</x:f>
        <x:v>2</x:v>
      </x:c>
      <x:c r="C17" s="170" t="n">
        <x:f>SUMIFS('पूरी History'!$D$12:$D$47,'पूरी History'!$A$12:$A$47,A17)</x:f>
        <x:v>75000000</x:v>
      </x:c>
      <x:c r="D17" s="168" t="n">
        <x:f>SUMIFS(Sources!$B$14:$B$39,Sources!$F$14:$F$39,A17)</x:f>
        <x:v>75</x:v>
      </x:c>
      <x:c r="E17" s="166" t="n">
        <x:f>E16+C17</x:f>
        <x:v>115000000</x:v>
      </x:c>
    </x:row>
    <x:row r="18" ht="39" customHeight="1">
      <x:c r="A18" s="165" t="n">
        <x:v>2007</x:v>
      </x:c>
      <x:c r="B18" s="165" t="n">
        <x:f>COUNTIFS(Sources!$F$14:$F$39,A18)</x:f>
        <x:v>2</x:v>
      </x:c>
      <x:c r="C18" s="171" t="n">
        <x:f>SUMIFS('पूरी History'!$D$12:$D$47,'पूरी History'!$A$12:$A$47,A18)</x:f>
        <x:v>76000000</x:v>
      </x:c>
      <x:c r="D18" s="169" t="n">
        <x:f>SUMIFS(Sources!$B$14:$B$39,Sources!$F$14:$F$39,A18)</x:f>
        <x:v>76</x:v>
      </x:c>
      <x:c r="E18" s="167" t="n">
        <x:f>E17+C18</x:f>
        <x:v>191000000</x:v>
      </x:c>
    </x:row>
    <x:row r="19" ht="39" customHeight="1">
      <x:c r="A19" s="156" t="n">
        <x:v>2008</x:v>
      </x:c>
      <x:c r="B19" s="156" t="n">
        <x:f>COUNTIFS(Sources!$F$14:$F$39,A19)</x:f>
        <x:v>2</x:v>
      </x:c>
      <x:c r="C19" s="170" t="n">
        <x:f>SUMIFS('पूरी History'!$D$12:$D$47,'पूरी History'!$A$12:$A$47,A19)</x:f>
        <x:v>25000000</x:v>
      </x:c>
      <x:c r="D19" s="168" t="n">
        <x:f>SUMIFS(Sources!$B$14:$B$39,Sources!$F$14:$F$39,A19)</x:f>
        <x:v>25</x:v>
      </x:c>
      <x:c r="E19" s="166" t="n">
        <x:f>E18+C19</x:f>
        <x:v>216000000</x:v>
      </x:c>
    </x:row>
    <x:row r="20" ht="39" customHeight="1">
      <x:c r="A20" s="165" t="n">
        <x:v>2009</x:v>
      </x:c>
      <x:c r="B20" s="165" t="n">
        <x:f>COUNTIFS(Sources!$F$14:$F$39,A20)</x:f>
        <x:v>1</x:v>
      </x:c>
      <x:c r="C20" s="171" t="n">
        <x:f>SUMIFS('पूरी History'!$D$12:$D$47,'पूरी History'!$A$12:$A$47,A20)</x:f>
        <x:v>4000000</x:v>
      </x:c>
      <x:c r="D20" s="169" t="n">
        <x:f>SUMIFS(Sources!$B$14:$B$39,Sources!$F$14:$F$39,A20)</x:f>
        <x:v>4</x:v>
      </x:c>
      <x:c r="E20" s="167" t="n">
        <x:f>E19+C20</x:f>
        <x:v>220000000</x:v>
      </x:c>
    </x:row>
    <x:row r="21" ht="39" customHeight="1">
      <x:c r="A21" s="156" t="n">
        <x:v>2010</x:v>
      </x:c>
      <x:c r="B21" s="156" t="n">
        <x:f>COUNTIFS(Sources!$F$14:$F$39,A21)</x:f>
        <x:v>1</x:v>
      </x:c>
      <x:c r="C21" s="170" t="n">
        <x:f>SUMIFS('पूरी History'!$D$12:$D$47,'पूरी History'!$A$12:$A$47,A21)</x:f>
        <x:v>7000000</x:v>
      </x:c>
      <x:c r="D21" s="168" t="n">
        <x:f>SUMIFS(Sources!$B$14:$B$39,Sources!$F$14:$F$39,A21)</x:f>
        <x:v>7</x:v>
      </x:c>
      <x:c r="E21" s="166" t="n">
        <x:f>E20+C21</x:f>
        <x:v>227000000</x:v>
      </x:c>
    </x:row>
    <x:row r="22" ht="39" customHeight="1">
      <x:c r="A22" s="165" t="n">
        <x:v>2011</x:v>
      </x:c>
      <x:c r="B22" s="165" t="n">
        <x:f>COUNTIFS(Sources!$F$14:$F$39,A22)</x:f>
        <x:v>1</x:v>
      </x:c>
      <x:c r="C22" s="171" t="n">
        <x:f>SUMIFS('पूरी History'!$D$12:$D$47,'पूरी History'!$A$12:$A$47,A22)</x:f>
        <x:v>4000000</x:v>
      </x:c>
      <x:c r="D22" s="169" t="n">
        <x:f>SUMIFS(Sources!$B$14:$B$39,Sources!$F$14:$F$39,A22)</x:f>
        <x:v>4</x:v>
      </x:c>
      <x:c r="E22" s="167" t="n">
        <x:f>E21+C22</x:f>
        <x:v>231000000</x:v>
      </x:c>
    </x:row>
    <x:row r="23" ht="39" customHeight="1">
      <x:c r="A23" s="156" t="n">
        <x:v>2012</x:v>
      </x:c>
      <x:c r="B23" s="156" t="n">
        <x:f>COUNTIFS(Sources!$F$14:$F$39,A23)</x:f>
        <x:v>1</x:v>
      </x:c>
      <x:c r="C23" s="170" t="n">
        <x:f>SUMIFS('पूरी History'!$D$12:$D$47,'पूरी History'!$A$12:$A$47,A23)</x:f>
        <x:v>1500000</x:v>
      </x:c>
      <x:c r="D23" s="168" t="n">
        <x:f>SUMIFS(Sources!$B$14:$B$39,Sources!$F$14:$F$39,A23)</x:f>
        <x:v>1.5</x:v>
      </x:c>
      <x:c r="E23" s="166" t="n">
        <x:f>E22+C23</x:f>
        <x:v>232500000</x:v>
      </x:c>
    </x:row>
    <x:row r="24" ht="39" customHeight="1">
      <x:c r="A24" s="165" t="n">
        <x:v>2013</x:v>
      </x:c>
      <x:c r="B24" s="165" t="n">
        <x:f>COUNTIFS(Sources!$F$14:$F$39,A24)</x:f>
        <x:v>1</x:v>
      </x:c>
      <x:c r="C24" s="171" t="n">
        <x:f>SUMIFS('पूरी History'!$D$12:$D$47,'पूरी History'!$A$12:$A$47,A24)</x:f>
        <x:v>3000000</x:v>
      </x:c>
      <x:c r="D24" s="169" t="n">
        <x:f>SUMIFS(Sources!$B$14:$B$39,Sources!$F$14:$F$39,A24)</x:f>
        <x:v>3</x:v>
      </x:c>
      <x:c r="E24" s="167" t="n">
        <x:f>E23+C24</x:f>
        <x:v>235500000</x:v>
      </x:c>
    </x:row>
    <x:row r="25" ht="39" customHeight="1">
      <x:c r="A25" s="156" t="n">
        <x:v>2014</x:v>
      </x:c>
      <x:c r="B25" s="156" t="n">
        <x:f>COUNTIFS(Sources!$F$14:$F$39,A25)</x:f>
        <x:v>1</x:v>
      </x:c>
      <x:c r="C25" s="170" t="n">
        <x:f>SUMIFS('पूरी History'!$D$12:$D$47,'पूरी History'!$A$12:$A$47,A25)</x:f>
        <x:v>3000000</x:v>
      </x:c>
      <x:c r="D25" s="168" t="n">
        <x:f>SUMIFS(Sources!$B$14:$B$39,Sources!$F$14:$F$39,A25)</x:f>
        <x:v>3</x:v>
      </x:c>
      <x:c r="E25" s="166" t="n">
        <x:f>E24+C25</x:f>
        <x:v>238500000</x:v>
      </x:c>
    </x:row>
    <x:row r="26" ht="39" customHeight="1">
      <x:c r="A26" s="165" t="n">
        <x:v>2015</x:v>
      </x:c>
      <x:c r="B26" s="165" t="n">
        <x:f>COUNTIFS(Sources!$F$14:$F$39,A26)</x:f>
        <x:v>1</x:v>
      </x:c>
      <x:c r="C26" s="171" t="n">
        <x:f>SUMIFS('पूरी History'!$D$12:$D$47,'पूरी History'!$A$12:$A$47,A26)</x:f>
        <x:v>2750000</x:v>
      </x:c>
      <x:c r="D26" s="169" t="n">
        <x:f>SUMIFS(Sources!$B$14:$B$39,Sources!$F$14:$F$39,A26)</x:f>
        <x:v>2.75</x:v>
      </x:c>
      <x:c r="E26" s="167" t="n">
        <x:f>E25+C26</x:f>
        <x:v>241250000</x:v>
      </x:c>
    </x:row>
    <x:row r="27" ht="39" customHeight="1">
      <x:c r="A27" s="156" t="n">
        <x:v>2016</x:v>
      </x:c>
      <x:c r="B27" s="156" t="n">
        <x:f>COUNTIFS(Sources!$F$14:$F$39,A27)</x:f>
        <x:v>2</x:v>
      </x:c>
      <x:c r="C27" s="170" t="n">
        <x:f>SUMIFS('पूरी History'!$D$12:$D$47,'पूरी History'!$A$12:$A$47,A27)</x:f>
        <x:v>13120000</x:v>
      </x:c>
      <x:c r="D27" s="168" t="n">
        <x:f>SUMIFS(Sources!$B$14:$B$39,Sources!$F$14:$F$39,A27)</x:f>
        <x:v>13.120000000000001</x:v>
      </x:c>
      <x:c r="E27" s="166" t="n">
        <x:f>E26+C27</x:f>
        <x:v>254370000</x:v>
      </x:c>
    </x:row>
    <x:row r="28" ht="39" customHeight="1">
      <x:c r="A28" s="165" t="n">
        <x:v>2017</x:v>
      </x:c>
      <x:c r="B28" s="165" t="n">
        <x:f>COUNTIFS(Sources!$F$14:$F$39,A28)</x:f>
        <x:v>1</x:v>
      </x:c>
      <x:c r="C28" s="171" t="n">
        <x:f>SUMIFS('पूरी History'!$D$12:$D$47,'पूरी History'!$A$12:$A$47,A28)</x:f>
        <x:v>17100000</x:v>
      </x:c>
      <x:c r="D28" s="169" t="n">
        <x:f>SUMIFS(Sources!$B$14:$B$39,Sources!$F$14:$F$39,A28)</x:f>
        <x:v>17.1</x:v>
      </x:c>
      <x:c r="E28" s="167" t="n">
        <x:f>E27+C28</x:f>
        <x:v>271470000</x:v>
      </x:c>
    </x:row>
    <x:row r="29" ht="39" customHeight="1">
      <x:c r="A29" s="156" t="n">
        <x:v>2018</x:v>
      </x:c>
      <x:c r="B29" s="156" t="n">
        <x:f>COUNTIFS(Sources!$F$14:$F$39,A29)</x:f>
        <x:v>1</x:v>
      </x:c>
      <x:c r="C29" s="170" t="n">
        <x:f>SUMIFS('पूरी History'!$D$12:$D$47,'पूरी History'!$A$12:$A$47,A29)</x:f>
        <x:v>9473900</x:v>
      </x:c>
      <x:c r="D29" s="168" t="n">
        <x:f>SUMIFS(Sources!$B$14:$B$39,Sources!$F$14:$F$39,A29)</x:f>
        <x:v>9.4739</x:v>
      </x:c>
      <x:c r="E29" s="166" t="n">
        <x:f>E28+C29</x:f>
        <x:v>280943900</x:v>
      </x:c>
    </x:row>
    <x:row r="30" ht="39" customHeight="1">
      <x:c r="A30" s="165" t="n">
        <x:v>2019</x:v>
      </x:c>
      <x:c r="B30" s="165" t="n">
        <x:f>COUNTIFS(Sources!$F$14:$F$39,A30)</x:f>
        <x:v>1</x:v>
      </x:c>
      <x:c r="C30" s="171" t="n">
        <x:f>SUMIFS('पूरी History'!$D$12:$D$47,'पूरी History'!$A$12:$A$47,A30)</x:f>
        <x:v>9394200</x:v>
      </x:c>
      <x:c r="D30" s="169" t="n">
        <x:f>SUMIFS(Sources!$B$14:$B$39,Sources!$F$14:$F$39,A30)</x:f>
        <x:v>9.3942</x:v>
      </x:c>
      <x:c r="E30" s="167" t="n">
        <x:f>E29+C30</x:f>
        <x:v>290338100</x:v>
      </x:c>
    </x:row>
    <x:row r="31" ht="39" customHeight="1">
      <x:c r="A31" s="156" t="n">
        <x:v>2020</x:v>
      </x:c>
      <x:c r="B31" s="156" t="n">
        <x:f>COUNTIFS(Sources!$F$14:$F$39,A31)</x:f>
        <x:v>1</x:v>
      </x:c>
      <x:c r="C31" s="170" t="n">
        <x:f>SUMIFS('पूरी History'!$D$12:$D$47,'पूरी History'!$A$12:$A$47,A31)</x:f>
        <x:v>8220000.000000001</x:v>
      </x:c>
      <x:c r="D31" s="168" t="n">
        <x:f>SUMIFS(Sources!$B$14:$B$39,Sources!$F$14:$F$39,A31)</x:f>
        <x:v>8.22</x:v>
      </x:c>
      <x:c r="E31" s="166" t="n">
        <x:f>E30+C31</x:f>
        <x:v>298558100</x:v>
      </x:c>
    </x:row>
    <x:row r="32" ht="39" customHeight="1">
      <x:c r="A32" s="165" t="n">
        <x:v>2021</x:v>
      </x:c>
      <x:c r="B32" s="165" t="n">
        <x:f>COUNTIFS(Sources!$F$14:$F$39,A32)</x:f>
        <x:v>0</x:v>
      </x:c>
      <x:c r="C32" s="171" t="n">
        <x:f>SUMIFS('पूरी History'!$D$12:$D$47,'पूरी History'!$A$12:$A$47,A32)</x:f>
        <x:v>0</x:v>
      </x:c>
      <x:c r="D32" s="169" t="n">
        <x:f>SUMIFS(Sources!$B$14:$B$39,Sources!$F$14:$F$39,A32)</x:f>
        <x:v>0</x:v>
      </x:c>
      <x:c r="E32" s="167" t="n">
        <x:f>E31+C32</x:f>
        <x:v>298558100</x:v>
      </x:c>
    </x:row>
    <x:row r="33" ht="39" customHeight="1">
      <x:c r="A33" s="156" t="n">
        <x:v>2022</x:v>
      </x:c>
      <x:c r="B33" s="156" t="n">
        <x:f>COUNTIFS(Sources!$F$14:$F$39,A33)</x:f>
        <x:v>1</x:v>
      </x:c>
      <x:c r="C33" s="170" t="n">
        <x:f>SUMIFS('पूरी History'!$D$12:$D$47,'पूरी History'!$A$12:$A$47,A33)</x:f>
        <x:v>9221000</x:v>
      </x:c>
      <x:c r="D33" s="168" t="n">
        <x:f>SUMIFS(Sources!$B$14:$B$39,Sources!$F$14:$F$39,A33)</x:f>
        <x:v>9.221</x:v>
      </x:c>
      <x:c r="E33" s="166" t="n">
        <x:f>E32+C33</x:f>
        <x:v>307779100</x:v>
      </x:c>
    </x:row>
    <x:row r="34" ht="39" customHeight="1">
      <x:c r="A34" s="165" t="n">
        <x:v>2023</x:v>
      </x:c>
      <x:c r="B34" s="165" t="n">
        <x:f>COUNTIFS(Sources!$F$14:$F$39,A34)</x:f>
        <x:v>1</x:v>
      </x:c>
      <x:c r="C34" s="171" t="n">
        <x:f>SUMIFS('पूरी History'!$D$12:$D$47,'पूरी History'!$A$12:$A$47,A34)</x:f>
        <x:v>6300000</x:v>
      </x:c>
      <x:c r="D34" s="169" t="n">
        <x:f>SUMIFS(Sources!$B$14:$B$39,Sources!$F$14:$F$39,A34)</x:f>
        <x:v>6.3</x:v>
      </x:c>
      <x:c r="E34" s="167" t="n">
        <x:f>E33+C34</x:f>
        <x:v>314079100</x:v>
      </x:c>
    </x:row>
    <x:row r="35" ht="39" customHeight="1">
      <x:c r="A35" s="156" t="n">
        <x:v>2024</x:v>
      </x:c>
      <x:c r="B35" s="156" t="n">
        <x:f>COUNTIFS(Sources!$F$14:$F$39,A35)</x:f>
        <x:v>1</x:v>
      </x:c>
      <x:c r="C35" s="170" t="n">
        <x:f>SUMIFS('पूरी History'!$D$12:$D$47,'पूरी History'!$A$12:$A$47,A35)</x:f>
        <x:v>13480000</x:v>
      </x:c>
      <x:c r="D35" s="168" t="n">
        <x:f>SUMIFS(Sources!$B$14:$B$39,Sources!$F$14:$F$39,A35)</x:f>
        <x:v>13.48</x:v>
      </x:c>
      <x:c r="E35" s="166" t="n">
        <x:f>E34+C35</x:f>
        <x:v>327559100</x:v>
      </x:c>
    </x:row>
    <x:row r="36" ht="39" customHeight="1">
      <x:c r="A36" s="165" t="n">
        <x:v>2025</x:v>
      </x:c>
      <x:c r="B36" s="165" t="n">
        <x:f>COUNTIFS(Sources!$F$14:$F$39,A36)</x:f>
        <x:v>1</x:v>
      </x:c>
      <x:c r="C36" s="171" t="n">
        <x:f>SUMIFS('पूरी History'!$D$12:$D$47,'पूरी History'!$A$12:$A$47,A36)</x:f>
        <x:v>13067000</x:v>
      </x:c>
      <x:c r="D36" s="169" t="n">
        <x:f>SUMIFS(Sources!$B$14:$B$39,Sources!$F$14:$F$39,A36)</x:f>
        <x:v>13.067</x:v>
      </x:c>
      <x:c r="E36" s="167" t="n">
        <x:f>E35+C36</x:f>
        <x:v>340626100</x:v>
      </x:c>
    </x:row>
    <x:row r="37" ht="39" customHeight="1">
      <x:c r="A37" s="156" t="n">
        <x:v>2026</x:v>
      </x:c>
      <x:c r="B37" s="156" t="n">
        <x:f>COUNTIFS(Sources!$F$14:$F$39,A37)</x:f>
        <x:v>1</x:v>
      </x:c>
      <x:c r="C37" s="170" t="n">
        <x:f>SUMIFS('पूरी History'!$D$12:$D$47,'पूरी History'!$A$12:$A$47,A37)</x:f>
        <x:v>12166000</x:v>
      </x:c>
      <x:c r="D37" s="168" t="n">
        <x:f>SUMIFS(Sources!$B$14:$B$39,Sources!$F$14:$F$39,A37)</x:f>
        <x:v>12.166</x:v>
      </x:c>
      <x:c r="E37" s="166" t="n">
        <x:f>E36+C37</x:f>
        <x:v>352792100</x:v>
      </x:c>
    </x:row>
    <x:row r="38" ht="39" customHeight="1">
      <x:c r="A38" s="156"/>
      <x:c r="B38" s="156"/>
      <x:c r="C38" s="156"/>
      <x:c r="D38" s="156"/>
      <x:c r="E38" s="156"/>
    </x:row>
    <x:row r="39" ht="39" customHeight="1">
      <x:c r="A39" s="175" t="str">
        <x:v>कुल</x:v>
      </x:c>
      <x:c r="B39" s="175"/>
      <x:c r="C39" s="177" t="n">
        <x:f>SUM(C7:C37)</x:f>
        <x:v>352792100</x:v>
      </x:c>
      <x:c r="D39" s="178" t="n">
        <x:f>SUM(D7:D37)</x:f>
        <x:v>352.7921000000001</x:v>
      </x:c>
      <x:c r="E39" s="177" t="n">
        <x:f>E37</x:f>
        <x:v>352792100</x:v>
      </x:c>
    </x:row>
    <x:row r="40" ht="39" customHeight="1">
      <x:c r="A40" s="156"/>
      <x:c r="B40" s="156"/>
      <x:c r="C40" s="156"/>
      <x:c r="D40" s="156"/>
      <x:c r="E40" s="156"/>
    </x:row>
    <x:row r="41" ht="39" customHeight="1">
      <x:c r="A41" s="156"/>
      <x:c r="B41" s="156"/>
      <x:c r="C41" s="156"/>
      <x:c r="D41" s="156"/>
      <x:c r="E41" s="156"/>
    </x:row>
    <x:row r="42" ht="39" customHeight="1">
      <x:c r="A42" s="156"/>
      <x:c r="B42" s="156"/>
      <x:c r="C42" s="156"/>
      <x:c r="D42" s="156"/>
      <x:c r="E42" s="156"/>
    </x:row>
  </x:sheetData>
  <x:mergeCells>
    <x:mergeCell ref="A1:E1"/>
    <x:mergeCell ref="A2:E2"/>
    <x:mergeCell ref="A3:B3"/>
    <x:mergeCell ref="C3:E3"/>
    <x:mergeCell ref="A4:E4"/>
    <x:mergeCell ref="A39:B3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82744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20.559999465942383" hidden="0" customWidth="1"/>
    <x:col min="2" max="2" width="20" hidden="0" customWidth="1"/>
    <x:col min="3" max="3" width="20" hidden="0" customWidth="1"/>
    <x:col min="4" max="4" width="28.889999389648438" hidden="0" customWidth="1"/>
    <x:col min="5" max="5" width="17.780000686645508" hidden="0" customWidth="1"/>
    <x:col min="6" max="6" width="17.780000686645508" hidden="0" customWidth="1"/>
    <x:col min="7" max="7" width="20.559999465942383" hidden="0" customWidth="1"/>
  </x:cols>
  <x:sheetData>
    <x:row r="1" ht="42" customHeight="1">
      <x:c r="A1" s="7" t="str">
        <x:v>स्रोत, NAV और गणना का आधार</x:v>
      </x:c>
      <x:c r="B1" s="7"/>
      <x:c r="C1" s="7"/>
      <x:c r="D1" s="7"/>
      <x:c r="E1" s="7"/>
      <x:c r="F1" s="7"/>
      <x:c r="G1" s="7"/>
    </x:row>
    <x:row r="2" ht="22.5" customHeight="1">
      <x:c r="A2" s="10" t="str">
        <x:v>डेटा आधार: 13 अक्टूबर 2026. सार्वजनिक संस्करण: 17 अक्टूबर 2026. काल्पनिक ऐतिहासिक उदाहरण।</x:v>
      </x:c>
      <x:c r="B2" s="10"/>
      <x:c r="C2" s="10"/>
      <x:c r="D2" s="10"/>
      <x:c r="E2" s="10"/>
      <x:c r="F2" s="10"/>
      <x:c r="G2" s="10"/>
    </x:row>
    <x:row r="3" ht="22.5" customHeight="1">
      <x:c r="A3" s="3"/>
      <x:c r="B3" s="3"/>
      <x:c r="C3" s="3"/>
      <x:c r="D3" s="3"/>
      <x:c r="E3" s="3"/>
      <x:c r="F3" s="3"/>
      <x:c r="G3" s="3"/>
    </x:row>
    <x:row r="4" ht="22.5" customHeight="1">
      <x:c r="A4" s="3" t="str">
        <x:v>निवेश की तारीख</x:v>
      </x:c>
      <x:c r="B4" s="11" t="n">
        <x:v>35153</x:v>
      </x:c>
      <x:c r="C4" s="16" t="str">
        <x:v>₹10/unit का आधार: पुराने AMC brochure में ₹1 लाख के निवेश पर ₹21.6 लाख dividends; listed payouts ₹216/unit. इससे 10,000 units निकलती हैं।</x:v>
      </x:c>
      <x:c r="D4" s="16"/>
      <x:c r="E4" s="16"/>
      <x:c r="F4" s="16"/>
      <x:c r="G4" s="16"/>
    </x:row>
    <x:row r="5" ht="22.5" customHeight="1">
      <x:c r="A5" s="3" t="str">
        <x:v>शुरुआती NAV आधार</x:v>
      </x:c>
      <x:c r="B5" s="12" t="n">
        <x:v>10</x:v>
      </x:c>
      <x:c r="C5" s="16"/>
      <x:c r="D5" s="16"/>
      <x:c r="E5" s="16"/>
      <x:c r="F5" s="16"/>
      <x:c r="G5" s="16"/>
    </x:row>
    <x:row r="6" ht="22.5" customHeight="1">
      <x:c r="A6" s="3" t="str">
        <x:v>NAV आधार तारीख</x:v>
      </x:c>
      <x:c r="B6" s="11" t="n">
        <x:v>46308</x:v>
      </x:c>
      <x:c r="C6" s="20" t="str">
        <x:v>मूल allotment/entry-load रिकॉर्ड स्वतंत्र रूप से नहीं मिला। पूरे निवेश से units खरीदी गईं, कोई sale/additional purchase नहीं, और dividend reinvest नहीं हुआ—यह गणना इन्हीं मान्यताओं पर है।</x:v>
      </x:c>
      <x:c r="D6" s="20"/>
      <x:c r="E6" s="20"/>
      <x:c r="F6" s="20"/>
      <x:c r="G6" s="20"/>
    </x:row>
    <x:row r="7" ht="22.5" customHeight="1">
      <x:c r="A7" s="3" t="str">
        <x:v>उस तारीख की IDCW NAV</x:v>
      </x:c>
      <x:c r="B7" s="12" t="n">
        <x:v>178.6</x:v>
      </x:c>
      <x:c r="C7" s="20"/>
      <x:c r="D7" s="20"/>
      <x:c r="E7" s="20"/>
      <x:c r="F7" s="20"/>
      <x:c r="G7" s="20"/>
    </x:row>
    <x:row r="8" ht="22.5" customHeight="1">
      <x:c r="A8" s="3" t="str">
        <x:v>AMFI scheme code</x:v>
      </x:c>
      <x:c r="B8" s="3" t="n">
        <x:v>103164</x:v>
      </x:c>
      <x:c r="C8" s="20"/>
      <x:c r="D8" s="20"/>
      <x:c r="E8" s="20"/>
      <x:c r="F8" s="20"/>
      <x:c r="G8" s="20"/>
    </x:row>
    <x:row r="9" ht="22.5" customHeight="1">
      <x:c r="A9" s="3"/>
      <x:c r="B9" s="3"/>
      <x:c r="C9" s="3"/>
      <x:c r="D9" s="3"/>
      <x:c r="E9" s="3"/>
      <x:c r="F9" s="3"/>
      <x:c r="G9" s="3"/>
    </x:row>
    <x:row r="10" ht="22.5" customHeight="1">
      <x:c r="A10" s="23" t="str">
        <x:v>Record-date NAV पर value दिखाई गई है। इसे payout के बाद बची value न मानें। कई रिकॉर्ड में payout की गिरावट अगली प्रकाशित NAV में दिखती है; उसमें market movement भी शामिल होता है।</x:v>
      </x:c>
      <x:c r="B10" s="23"/>
      <x:c r="C10" s="23"/>
      <x:c r="D10" s="23"/>
      <x:c r="E10" s="23"/>
      <x:c r="F10" s="23"/>
      <x:c r="G10" s="23"/>
    </x:row>
    <x:row r="11" ht="22.5" customHeight="1">
      <x:c r="A11" s="23"/>
      <x:c r="B11" s="23"/>
      <x:c r="C11" s="23"/>
      <x:c r="D11" s="23"/>
      <x:c r="E11" s="23"/>
      <x:c r="F11" s="23"/>
      <x:c r="G11" s="23"/>
    </x:row>
    <x:row r="12" ht="22.5" customHeight="1">
      <x:c r="A12" s="3"/>
      <x:c r="B12" s="3"/>
      <x:c r="C12" s="3"/>
      <x:c r="D12" s="3"/>
      <x:c r="E12" s="3"/>
      <x:c r="F12" s="3"/>
      <x:c r="G12" s="3"/>
    </x:row>
    <x:row r="13" ht="33.75" customHeight="1">
      <x:c r="A13" s="26" t="str">
        <x:v>Record date</x:v>
      </x:c>
      <x:c r="B13" s="26" t="str">
        <x:v>IDCW ₹/unit</x:v>
      </x:c>
      <x:c r="C13" s="26" t="str">
        <x:v>Record-date NAV</x:v>
      </x:c>
      <x:c r="D13" s="26" t="str">
        <x:v>Dividend source</x:v>
      </x:c>
      <x:c r="E13" s="26" t="str">
        <x:v>NAV source</x:v>
      </x:c>
      <x:c r="F13" s="26" t="str">
        <x:v>साल</x:v>
      </x:c>
      <x:c r="G13" s="26" t="str">
        <x:v>आधार</x:v>
      </x:c>
    </x:row>
    <x:row r="14" ht="40" customHeight="1">
      <x:c r="A14" s="33" t="n">
        <x:v>36651</x:v>
      </x:c>
      <x:c r="B14" s="34" t="n">
        <x:v>30</x:v>
      </x:c>
      <x:c r="C14" s="35" t="n">
        <x:v>101.99</x:v>
      </x:c>
      <x:c r="D14" s="36" t="str">
        <x:v>S1</x:v>
      </x:c>
      <x:c r="E14" s="36" t="str">
        <x:v>S1</x:v>
      </x:c>
      <x:c r="F14" s="36" t="n">
        <x:v>2000</x:v>
      </x:c>
      <x:c r="G14" s="179" t="str">
        <x:v>तारीख अपुष्ट</x:v>
      </x:c>
    </x:row>
    <x:row r="15" ht="22.5" customHeight="1">
      <x:c r="A15" s="29" t="n">
        <x:v>38056</x:v>
      </x:c>
      <x:c r="B15" s="30" t="n">
        <x:v>10</x:v>
      </x:c>
      <x:c r="C15" s="31" t="n">
        <x:v>125.37</x:v>
      </x:c>
      <x:c r="D15" s="32" t="str">
        <x:v>S1 + S2</x:v>
      </x:c>
      <x:c r="E15" s="32" t="str">
        <x:v>S1</x:v>
      </x:c>
      <x:c r="F15" s="32" t="n">
        <x:v>2004</x:v>
      </x:c>
      <x:c r="G15" s="32" t="str">
        <x:v>AMC Cum NAV</x:v>
      </x:c>
    </x:row>
    <x:row r="16" ht="22.5" customHeight="1">
      <x:c r="A16" s="33" t="n">
        <x:v>38834</x:v>
      </x:c>
      <x:c r="B16" s="34" t="n">
        <x:v>50</x:v>
      </x:c>
      <x:c r="C16" s="35" t="n">
        <x:v>224.51</x:v>
      </x:c>
      <x:c r="D16" s="36" t="str">
        <x:v>S1 + S2</x:v>
      </x:c>
      <x:c r="E16" s="36" t="str">
        <x:v>S3</x:v>
      </x:c>
      <x:c r="F16" s="36" t="n">
        <x:v>2006</x:v>
      </x:c>
      <x:c r="G16" s="36" t="str">
        <x:v>AMC Cum NAV</x:v>
      </x:c>
    </x:row>
    <x:row r="17" ht="22.5" customHeight="1">
      <x:c r="A17" s="29" t="n">
        <x:v>39059</x:v>
      </x:c>
      <x:c r="B17" s="30" t="n">
        <x:v>25</x:v>
      </x:c>
      <x:c r="C17" s="31" t="n">
        <x:v>193.94</x:v>
      </x:c>
      <x:c r="D17" s="32" t="str">
        <x:v>S1 + S2</x:v>
      </x:c>
      <x:c r="E17" s="32" t="str">
        <x:v>S3</x:v>
      </x:c>
      <x:c r="F17" s="32" t="n">
        <x:v>2006</x:v>
      </x:c>
      <x:c r="G17" s="32" t="str">
        <x:v>AMC Cum NAV</x:v>
      </x:c>
    </x:row>
    <x:row r="18" ht="22.5" customHeight="1">
      <x:c r="A18" s="33" t="n">
        <x:v>39101</x:v>
      </x:c>
      <x:c r="B18" s="34" t="n">
        <x:v>26</x:v>
      </x:c>
      <x:c r="C18" s="35" t="n">
        <x:v>176.54</x:v>
      </x:c>
      <x:c r="D18" s="36" t="str">
        <x:v>S1 + S2</x:v>
      </x:c>
      <x:c r="E18" s="36" t="str">
        <x:v>S3</x:v>
      </x:c>
      <x:c r="F18" s="36" t="n">
        <x:v>2007</x:v>
      </x:c>
      <x:c r="G18" s="36" t="str">
        <x:v>AMC Cum NAV</x:v>
      </x:c>
    </x:row>
    <x:row r="19" ht="22.5" customHeight="1">
      <x:c r="A19" s="29" t="n">
        <x:v>39157</x:v>
      </x:c>
      <x:c r="B19" s="30" t="n">
        <x:v>50</x:v>
      </x:c>
      <x:c r="C19" s="31" t="n">
        <x:v>134.27</x:v>
      </x:c>
      <x:c r="D19" s="32" t="str">
        <x:v>S1 + S2</x:v>
      </x:c>
      <x:c r="E19" s="32" t="str">
        <x:v>S3</x:v>
      </x:c>
      <x:c r="F19" s="32" t="n">
        <x:v>2007</x:v>
      </x:c>
      <x:c r="G19" s="32" t="str">
        <x:v>AMC Cum NAV</x:v>
      </x:c>
    </x:row>
    <x:row r="20" ht="22.5" customHeight="1">
      <x:c r="A20" s="33" t="n">
        <x:v>39532</x:v>
      </x:c>
      <x:c r="B20" s="34" t="n">
        <x:v>20</x:v>
      </x:c>
      <x:c r="C20" s="35" t="n">
        <x:v>106.74</x:v>
      </x:c>
      <x:c r="D20" s="36" t="str">
        <x:v>S1 + S2</x:v>
      </x:c>
      <x:c r="E20" s="36" t="str">
        <x:v>S3</x:v>
      </x:c>
      <x:c r="F20" s="36" t="n">
        <x:v>2008</x:v>
      </x:c>
      <x:c r="G20" s="36" t="str">
        <x:v>AMC Cum NAV</x:v>
      </x:c>
    </x:row>
    <x:row r="21" ht="22.5" customHeight="1">
      <x:c r="A21" s="29" t="n">
        <x:v>39626</x:v>
      </x:c>
      <x:c r="B21" s="30" t="n">
        <x:v>5</x:v>
      </x:c>
      <x:c r="C21" s="31" t="n">
        <x:v>71.86</x:v>
      </x:c>
      <x:c r="D21" s="32" t="str">
        <x:v>S1 + S2</x:v>
      </x:c>
      <x:c r="E21" s="32" t="str">
        <x:v>S3</x:v>
      </x:c>
      <x:c r="F21" s="32" t="n">
        <x:v>2008</x:v>
      </x:c>
      <x:c r="G21" s="32" t="str">
        <x:v>AMC Cum NAV</x:v>
      </x:c>
    </x:row>
    <x:row r="22" ht="22.5" customHeight="1">
      <x:c r="A22" s="33" t="n">
        <x:v>40056</x:v>
      </x:c>
      <x:c r="B22" s="34" t="n">
        <x:v>4</x:v>
      </x:c>
      <x:c r="C22" s="35" t="n">
        <x:v>78.56</x:v>
      </x:c>
      <x:c r="D22" s="36" t="str">
        <x:v>S2</x:v>
      </x:c>
      <x:c r="E22" s="36" t="str">
        <x:v>S3</x:v>
      </x:c>
      <x:c r="F22" s="36" t="n">
        <x:v>2009</x:v>
      </x:c>
      <x:c r="G22" s="36" t="str">
        <x:v>प्रकाशित date NAV</x:v>
      </x:c>
    </x:row>
    <x:row r="23" ht="22.5" customHeight="1">
      <x:c r="A23" s="29" t="n">
        <x:v>40249</x:v>
      </x:c>
      <x:c r="B23" s="30" t="n">
        <x:v>7</x:v>
      </x:c>
      <x:c r="C23" s="31" t="n">
        <x:v>86.21</x:v>
      </x:c>
      <x:c r="D23" s="32" t="str">
        <x:v>S2</x:v>
      </x:c>
      <x:c r="E23" s="32" t="str">
        <x:v>S3</x:v>
      </x:c>
      <x:c r="F23" s="32" t="n">
        <x:v>2010</x:v>
      </x:c>
      <x:c r="G23" s="32" t="str">
        <x:v>प्रकाशित date NAV</x:v>
      </x:c>
    </x:row>
    <x:row r="24" ht="22.5" customHeight="1">
      <x:c r="A24" s="33" t="n">
        <x:v>40633</x:v>
      </x:c>
      <x:c r="B24" s="34" t="n">
        <x:v>4</x:v>
      </x:c>
      <x:c r="C24" s="35" t="n">
        <x:v>82.85</x:v>
      </x:c>
      <x:c r="D24" s="36" t="str">
        <x:v>S2</x:v>
      </x:c>
      <x:c r="E24" s="36" t="str">
        <x:v>S3</x:v>
      </x:c>
      <x:c r="F24" s="36" t="n">
        <x:v>2011</x:v>
      </x:c>
      <x:c r="G24" s="36" t="str">
        <x:v>प्रकाशित date NAV</x:v>
      </x:c>
    </x:row>
    <x:row r="25" ht="22.5" customHeight="1">
      <x:c r="A25" s="29" t="n">
        <x:v>40991</x:v>
      </x:c>
      <x:c r="B25" s="30" t="n">
        <x:v>1.5</x:v>
      </x:c>
      <x:c r="C25" s="31" t="n">
        <x:v>70.48</x:v>
      </x:c>
      <x:c r="D25" s="32" t="str">
        <x:v>S2</x:v>
      </x:c>
      <x:c r="E25" s="32" t="str">
        <x:v>S3</x:v>
      </x:c>
      <x:c r="F25" s="32" t="n">
        <x:v>2012</x:v>
      </x:c>
      <x:c r="G25" s="32" t="str">
        <x:v>प्रकाशित date NAV</x:v>
      </x:c>
    </x:row>
    <x:row r="26" ht="22.5" customHeight="1">
      <x:c r="A26" s="33" t="n">
        <x:v>41341</x:v>
      </x:c>
      <x:c r="B26" s="34" t="n">
        <x:v>3</x:v>
      </x:c>
      <x:c r="C26" s="35" t="n">
        <x:v>78.66</x:v>
      </x:c>
      <x:c r="D26" s="36" t="str">
        <x:v>S2</x:v>
      </x:c>
      <x:c r="E26" s="36" t="str">
        <x:v>S3</x:v>
      </x:c>
      <x:c r="F26" s="36" t="n">
        <x:v>2013</x:v>
      </x:c>
      <x:c r="G26" s="36" t="str">
        <x:v>प्रकाशित date NAV</x:v>
      </x:c>
    </x:row>
    <x:row r="27" ht="22.5" customHeight="1">
      <x:c r="A27" s="29" t="n">
        <x:v>41677</x:v>
      </x:c>
      <x:c r="B27" s="30" t="n">
        <x:v>3</x:v>
      </x:c>
      <x:c r="C27" s="31" t="n">
        <x:v>81.54</x:v>
      </x:c>
      <x:c r="D27" s="32" t="str">
        <x:v>S2</x:v>
      </x:c>
      <x:c r="E27" s="32" t="str">
        <x:v>S3</x:v>
      </x:c>
      <x:c r="F27" s="32" t="n">
        <x:v>2014</x:v>
      </x:c>
      <x:c r="G27" s="32" t="str">
        <x:v>प्रकाशित date NAV</x:v>
      </x:c>
    </x:row>
    <x:row r="28" ht="22.5" customHeight="1">
      <x:c r="A28" s="33" t="n">
        <x:v>42076</x:v>
      </x:c>
      <x:c r="B28" s="34" t="n">
        <x:v>2.75</x:v>
      </x:c>
      <x:c r="C28" s="35" t="n">
        <x:v>139.52</x:v>
      </x:c>
      <x:c r="D28" s="36" t="str">
        <x:v>S2</x:v>
      </x:c>
      <x:c r="E28" s="36" t="str">
        <x:v>S3</x:v>
      </x:c>
      <x:c r="F28" s="36" t="n">
        <x:v>2015</x:v>
      </x:c>
      <x:c r="G28" s="36" t="str">
        <x:v>प्रकाशित date NAV</x:v>
      </x:c>
    </x:row>
    <x:row r="29" ht="22.5" customHeight="1">
      <x:c r="A29" s="29" t="n">
        <x:v>42440</x:v>
      </x:c>
      <x:c r="B29" s="30" t="n">
        <x:v>6.5</x:v>
      </x:c>
      <x:c r="C29" s="31" t="n">
        <x:v>126.09</x:v>
      </x:c>
      <x:c r="D29" s="32" t="str">
        <x:v>S2</x:v>
      </x:c>
      <x:c r="E29" s="32" t="str">
        <x:v>S3</x:v>
      </x:c>
      <x:c r="F29" s="32" t="n">
        <x:v>2016</x:v>
      </x:c>
      <x:c r="G29" s="32" t="str">
        <x:v>प्रकाशित date NAV</x:v>
      </x:c>
    </x:row>
    <x:row r="30" ht="22.5" customHeight="1">
      <x:c r="A30" s="33" t="n">
        <x:v>42699</x:v>
      </x:c>
      <x:c r="B30" s="34" t="n">
        <x:v>6.62</x:v>
      </x:c>
      <x:c r="C30" s="35" t="n">
        <x:v>131.94</x:v>
      </x:c>
      <x:c r="D30" s="36" t="str">
        <x:v>S2</x:v>
      </x:c>
      <x:c r="E30" s="36" t="str">
        <x:v>S3</x:v>
      </x:c>
      <x:c r="F30" s="36" t="n">
        <x:v>2016</x:v>
      </x:c>
      <x:c r="G30" s="36" t="str">
        <x:v>प्रकाशित date NAV</x:v>
      </x:c>
    </x:row>
    <x:row r="31" ht="22.5" customHeight="1">
      <x:c r="A31" s="29" t="n">
        <x:v>43063</x:v>
      </x:c>
      <x:c r="B31" s="30" t="n">
        <x:v>17.1</x:v>
      </x:c>
      <x:c r="C31" s="31" t="n">
        <x:v>173.58</x:v>
      </x:c>
      <x:c r="D31" s="32" t="str">
        <x:v>S2</x:v>
      </x:c>
      <x:c r="E31" s="32" t="str">
        <x:v>S3</x:v>
      </x:c>
      <x:c r="F31" s="32" t="n">
        <x:v>2017</x:v>
      </x:c>
      <x:c r="G31" s="32" t="str">
        <x:v>प्रकाशित date NAV</x:v>
      </x:c>
    </x:row>
    <x:row r="32" ht="22.5" customHeight="1">
      <x:c r="A32" s="33" t="n">
        <x:v>43434</x:v>
      </x:c>
      <x:c r="B32" s="34" t="n">
        <x:v>9.4739</x:v>
      </x:c>
      <x:c r="C32" s="35" t="n">
        <x:v>155.35</x:v>
      </x:c>
      <x:c r="D32" s="36" t="str">
        <x:v>S2</x:v>
      </x:c>
      <x:c r="E32" s="36" t="str">
        <x:v>S3</x:v>
      </x:c>
      <x:c r="F32" s="36" t="n">
        <x:v>2018</x:v>
      </x:c>
      <x:c r="G32" s="36" t="str">
        <x:v>प्रकाशित date NAV</x:v>
      </x:c>
    </x:row>
    <x:row r="33" ht="22.5" customHeight="1">
      <x:c r="A33" s="29" t="n">
        <x:v>43798</x:v>
      </x:c>
      <x:c r="B33" s="30" t="n">
        <x:v>9.3942</x:v>
      </x:c>
      <x:c r="C33" s="31" t="n">
        <x:v>153.16</x:v>
      </x:c>
      <x:c r="D33" s="32" t="str">
        <x:v>S2</x:v>
      </x:c>
      <x:c r="E33" s="32" t="str">
        <x:v>S3</x:v>
      </x:c>
      <x:c r="F33" s="32" t="n">
        <x:v>2019</x:v>
      </x:c>
      <x:c r="G33" s="32" t="str">
        <x:v>प्रकाशित date NAV</x:v>
      </x:c>
    </x:row>
    <x:row r="34" ht="22.5" customHeight="1">
      <x:c r="A34" s="33" t="n">
        <x:v>44160</x:v>
      </x:c>
      <x:c r="B34" s="34" t="n">
        <x:v>8.22</x:v>
      </x:c>
      <x:c r="C34" s="35" t="n">
        <x:v>149.92</x:v>
      </x:c>
      <x:c r="D34" s="36" t="str">
        <x:v>S2</x:v>
      </x:c>
      <x:c r="E34" s="36" t="str">
        <x:v>S3</x:v>
      </x:c>
      <x:c r="F34" s="36" t="n">
        <x:v>2020</x:v>
      </x:c>
      <x:c r="G34" s="36" t="str">
        <x:v>प्रकाशित date NAV</x:v>
      </x:c>
    </x:row>
    <x:row r="35" ht="22.5" customHeight="1">
      <x:c r="A35" s="29" t="n">
        <x:v>44617</x:v>
      </x:c>
      <x:c r="B35" s="30" t="n">
        <x:v>9.221</x:v>
      </x:c>
      <x:c r="C35" s="31" t="n">
        <x:v>162.41</x:v>
      </x:c>
      <x:c r="D35" s="32" t="str">
        <x:v>S2</x:v>
      </x:c>
      <x:c r="E35" s="32" t="str">
        <x:v>S3</x:v>
      </x:c>
      <x:c r="F35" s="32" t="n">
        <x:v>2022</x:v>
      </x:c>
      <x:c r="G35" s="32" t="str">
        <x:v>प्रकाशित date NAV</x:v>
      </x:c>
    </x:row>
    <x:row r="36" ht="22.5" customHeight="1">
      <x:c r="A36" s="33" t="n">
        <x:v>44979</x:v>
      </x:c>
      <x:c r="B36" s="34" t="n">
        <x:v>6.3</x:v>
      </x:c>
      <x:c r="C36" s="35" t="n">
        <x:v>154.57</x:v>
      </x:c>
      <x:c r="D36" s="36" t="str">
        <x:v>S2</x:v>
      </x:c>
      <x:c r="E36" s="36" t="str">
        <x:v>S3</x:v>
      </x:c>
      <x:c r="F36" s="36" t="n">
        <x:v>2023</x:v>
      </x:c>
      <x:c r="G36" s="36" t="str">
        <x:v>प्रकाशित date NAV</x:v>
      </x:c>
    </x:row>
    <x:row r="37" ht="22.5" customHeight="1">
      <x:c r="A37" s="29" t="n">
        <x:v>45345</x:v>
      </x:c>
      <x:c r="B37" s="30" t="n">
        <x:v>13.48</x:v>
      </x:c>
      <x:c r="C37" s="31" t="n">
        <x:v>193.28</x:v>
      </x:c>
      <x:c r="D37" s="32" t="str">
        <x:v>S2</x:v>
      </x:c>
      <x:c r="E37" s="32" t="str">
        <x:v>S3</x:v>
      </x:c>
      <x:c r="F37" s="32" t="n">
        <x:v>2024</x:v>
      </x:c>
      <x:c r="G37" s="32" t="str">
        <x:v>प्रकाशित date NAV</x:v>
      </x:c>
    </x:row>
    <x:row r="38" ht="22.5" customHeight="1">
      <x:c r="A38" s="33" t="n">
        <x:v>45713</x:v>
      </x:c>
      <x:c r="B38" s="34" t="n">
        <x:v>13.067</x:v>
      </x:c>
      <x:c r="C38" s="35" t="n">
        <x:v>183.98</x:v>
      </x:c>
      <x:c r="D38" s="36" t="str">
        <x:v>S2</x:v>
      </x:c>
      <x:c r="E38" s="36" t="str">
        <x:v>S3</x:v>
      </x:c>
      <x:c r="F38" s="36" t="n">
        <x:v>2025</x:v>
      </x:c>
      <x:c r="G38" s="36" t="str">
        <x:v>प्रकाशित date NAV</x:v>
      </x:c>
    </x:row>
    <x:row r="39" ht="22.5" customHeight="1">
      <x:c r="A39" s="29" t="n">
        <x:v>46073</x:v>
      </x:c>
      <x:c r="B39" s="30" t="n">
        <x:v>12.166</x:v>
      </x:c>
      <x:c r="C39" s="31" t="n">
        <x:v>201.34</x:v>
      </x:c>
      <x:c r="D39" s="32" t="str">
        <x:v>S2</x:v>
      </x:c>
      <x:c r="E39" s="32" t="str">
        <x:v>S3</x:v>
      </x:c>
      <x:c r="F39" s="32" t="n">
        <x:v>2026</x:v>
      </x:c>
      <x:c r="G39" s="32" t="str">
        <x:v>प्रकाशित date NAV</x:v>
      </x:c>
    </x:row>
    <x:row r="40" ht="22.5" customHeight="1">
      <x:c r="A40" s="3"/>
      <x:c r="B40" s="3"/>
      <x:c r="C40" s="3"/>
      <x:c r="D40" s="3"/>
      <x:c r="E40" s="3"/>
      <x:c r="F40" s="3"/>
      <x:c r="G40" s="3"/>
    </x:row>
    <x:row r="41" ht="22.5" customHeight="1">
      <x:c r="A41" s="40" t="str">
        <x:v>तरीका और सीमाएँ</x:v>
      </x:c>
      <x:c r="B41" s="40"/>
      <x:c r="C41" s="40"/>
      <x:c r="D41" s="40"/>
      <x:c r="E41" s="40"/>
      <x:c r="F41" s="40"/>
      <x:c r="G41" s="40"/>
    </x:row>
    <x:row r="42" ht="39" customHeight="1">
      <x:c r="A42" s="43" t="str">
        <x:v>Units = निवेश ÷ शुरुआती NAV. Dividend = units × घोषित ₹/unit. उस तारीख की value = units × उसी तारीख की NAV.</x:v>
      </x:c>
      <x:c r="B42" s="43"/>
      <x:c r="C42" s="43"/>
      <x:c r="D42" s="43"/>
      <x:c r="E42" s="43"/>
      <x:c r="F42" s="43"/>
      <x:c r="G42" s="43"/>
    </x:row>
    <x:row r="43" ht="39" customHeight="1">
      <x:c r="A43" s="46" t="str">
        <x:v>सभी payouts investor-level tax/TDS घटाने से पहले हैं। पुरानी लागू fund-level levies NAV में हो सकती हैं; उन्हें अलग से वापस नहीं जोड़ा गया।</x:v>
      </x:c>
      <x:c r="B43" s="46"/>
      <x:c r="C43" s="46"/>
      <x:c r="D43" s="46"/>
      <x:c r="E43" s="46"/>
      <x:c r="F43" s="46"/>
      <x:c r="G43" s="46"/>
    </x:row>
    <x:row r="44" ht="39" customHeight="1">
      <x:c r="A44" s="43" t="str">
        <x:v>नवीनतम value = बची units × 13-Oct-2026 की Regular IDCW NAV. यह redemption tax/exit load के बाद की net रकम नहीं है।</x:v>
      </x:c>
      <x:c r="B44" s="43"/>
      <x:c r="C44" s="43"/>
      <x:c r="D44" s="43"/>
      <x:c r="E44" s="43"/>
      <x:c r="F44" s="43"/>
      <x:c r="G44" s="43"/>
    </x:row>
    <x:row r="45" ht="39" customHeight="1">
      <x:c r="A45" s="46" t="str">
        <x:v>पुराने payouts + नवीनतम value सिर्फ दोनों का जोड़ है। पुराने payouts पर ब्याज/reinvestment नहीं जोड़ा; खर्च हो चुके payouts को आज की wealth न समझें।</x:v>
      </x:c>
      <x:c r="B45" s="46"/>
      <x:c r="C45" s="46"/>
      <x:c r="D45" s="46"/>
      <x:c r="E45" s="46"/>
      <x:c r="F45" s="46"/>
      <x:c r="G45" s="46"/>
    </x:row>
    <x:row r="46" ht="39" customHeight="1">
      <x:c r="A46" s="43" t="str">
        <x:v>साल calendar year हैं। 2026 केवल 13-Oct-2026 तक है। Source history में बिना payout वाले साल ₹0 दिखते हैं; NAV/value में — का मतलब उस साल payout-date नहीं है।</x:v>
      </x:c>
      <x:c r="B46" s="43"/>
      <x:c r="C46" s="43"/>
      <x:c r="D46" s="43"/>
      <x:c r="E46" s="43"/>
      <x:c r="F46" s="43"/>
      <x:c r="G46" s="43"/>
    </x:row>
    <x:row r="47" ht="39" customHeight="1">
      <x:c r="A47" s="46" t="str">
        <x:v>S1 की 1996–2008 history में कुल ₹216/unit मिलता है। S2 से बाद के records जोड़कर 26 payouts का कुल ₹352.7921/unit बनता है।</x:v>
      </x:c>
      <x:c r="B47" s="46"/>
      <x:c r="C47" s="46"/>
      <x:c r="D47" s="46"/>
      <x:c r="E47" s="46"/>
      <x:c r="F47" s="46"/>
      <x:c r="G47" s="46"/>
    </x:row>
    <x:row r="48" ht="39" customHeight="1">
      <x:c r="A48" s="43" t="str">
        <x:v>Record date eligibility की तारीख है, bank-credit date नहीं। IDCW NAV घटाता है; payout की रकम सालाना return या भविष्य की guarantee नहीं है।</x:v>
      </x:c>
      <x:c r="B48" s="43"/>
      <x:c r="C48" s="43"/>
      <x:c r="D48" s="43"/>
      <x:c r="E48" s="43"/>
      <x:c r="F48" s="43"/>
      <x:c r="G48" s="43"/>
    </x:row>
    <x:row r="49" ht="22.5" customHeight="1">
      <x:c r="A49" s="3"/>
      <x:c r="B49" s="3"/>
      <x:c r="C49" s="3"/>
      <x:c r="D49" s="3"/>
      <x:c r="E49" s="3"/>
      <x:c r="F49" s="3"/>
      <x:c r="G49" s="3"/>
    </x:row>
    <x:row r="50" ht="22.5" customHeight="1">
      <x:c r="A50" s="49" t="str">
        <x:v>स्रोत लिंक</x:v>
      </x:c>
      <x:c r="B50" s="49"/>
      <x:c r="C50" s="49"/>
      <x:c r="D50" s="49"/>
      <x:c r="E50" s="49"/>
      <x:c r="F50" s="49"/>
      <x:c r="G50" s="49"/>
    </x:row>
    <x:row r="51" ht="22.5" customHeight="1">
      <x:c r="A51" s="16" t="str">
        <x:v>S1 — पुराना AMC brochure, लगभग 2008</x:v>
      </x:c>
      <x:c r="B51" s="16"/>
      <x:c r="C51" s="16"/>
      <x:c r="D51" s="16"/>
      <x:c r="E51" s="16"/>
      <x:c r="F51" s="16"/>
      <x:c r="G51" s="16"/>
    </x:row>
    <x:row r="52" ht="38" customHeight="1">
      <x:c r="A52" s="52" t="str">
        <x:v>1996–2008 के 8 payouts का आधार। मई 2000 की दिखाई गई तारीख इसी द्वितीयक प्रति से है; स्वतंत्र मूल record date सत्यापित नहीं है।</x:v>
      </x:c>
      <x:c r="B52" s="52"/>
      <x:c r="C52" s="52"/>
      <x:c r="D52" s="52"/>
      <x:c r="E52" s="52"/>
      <x:c r="F52" s="52"/>
      <x:c r="G52" s="52"/>
    </x:row>
    <x:row r="53" ht="33" customHeight="1">
      <x:c r="A53" s="55" t="str">
        <x:v>https://www.yumpu.com/en/document/view/8270400/birla-sun-life-tax-relief-96</x:v>
      </x:c>
      <x:c r="B53" s="55"/>
      <x:c r="C53" s="55"/>
      <x:c r="D53" s="55"/>
      <x:c r="E53" s="55"/>
      <x:c r="F53" s="55"/>
      <x:c r="G53" s="55"/>
    </x:row>
    <x:row r="54" ht="22.5" customHeight="1">
      <x:c r="A54" s="16" t="str">
        <x:v>S2 — Value Research, Regular plan</x:v>
      </x:c>
      <x:c r="B54" s="16"/>
      <x:c r="C54" s="16"/>
      <x:c r="D54" s="16"/>
      <x:c r="E54" s="16"/>
      <x:c r="F54" s="16"/>
      <x:c r="G54" s="16"/>
    </x:row>
    <x:row r="55" ht="33" customHeight="1">
      <x:c r="A55" s="52" t="str">
        <x:v>2004–2026 dividend dates और ₹/unit. 2000 का ₹30/unit payout S1 से जोड़ा गया है।</x:v>
      </x:c>
      <x:c r="B55" s="52"/>
      <x:c r="C55" s="52"/>
      <x:c r="D55" s="52"/>
      <x:c r="E55" s="52"/>
      <x:c r="F55" s="52"/>
      <x:c r="G55" s="52"/>
    </x:row>
    <x:row r="56" ht="33" customHeight="1">
      <x:c r="A56" s="55" t="str">
        <x:v>https://www.valueresearchonline.com/funds/24/aditya-birla-sun-life-elss-tax-saver-regular-plan/</x:v>
      </x:c>
      <x:c r="B56" s="55"/>
      <x:c r="C56" s="55"/>
      <x:c r="D56" s="55"/>
      <x:c r="E56" s="55"/>
      <x:c r="F56" s="55"/>
      <x:c r="G56" s="55"/>
    </x:row>
    <x:row r="57" ht="22.5" customHeight="1">
      <x:c r="A57" s="16" t="str">
        <x:v>S3 — MFAPI, scheme 103164</x:v>
      </x:c>
      <x:c r="B57" s="16"/>
      <x:c r="C57" s="16"/>
      <x:c r="D57" s="16"/>
      <x:c r="E57" s="16"/>
      <x:c r="F57" s="16"/>
      <x:c r="G57" s="16"/>
    </x:row>
    <x:row r="58" ht="33" customHeight="1">
      <x:c r="A58" s="52" t="str">
        <x:v>Regular IDCW daily NAV. इस्तेमाल की गई हर payout-date NAV नीचे है। 2006 से पहले के दो NAV S1 से हैं।</x:v>
      </x:c>
      <x:c r="B58" s="52"/>
      <x:c r="C58" s="52"/>
      <x:c r="D58" s="52"/>
      <x:c r="E58" s="52"/>
      <x:c r="F58" s="52"/>
      <x:c r="G58" s="52"/>
    </x:row>
    <x:row r="59" ht="33" customHeight="1">
      <x:c r="A59" s="55" t="str">
        <x:v>https://api.mfapi.in/mf/103164</x:v>
      </x:c>
      <x:c r="B59" s="55"/>
      <x:c r="C59" s="55"/>
      <x:c r="D59" s="55"/>
      <x:c r="E59" s="55"/>
      <x:c r="F59" s="55"/>
      <x:c r="G59" s="55"/>
    </x:row>
    <x:row r="60" ht="22.5" customHeight="1">
      <x:c r="A60" s="16" t="str">
        <x:v>S4 — AMFI, latest NAV</x:v>
      </x:c>
      <x:c r="B60" s="16"/>
      <x:c r="C60" s="16"/>
      <x:c r="D60" s="16"/>
      <x:c r="E60" s="16"/>
      <x:c r="F60" s="16"/>
      <x:c r="G60" s="16"/>
    </x:row>
    <x:row r="61" ht="33" customHeight="1">
      <x:c r="A61" s="52" t="str">
        <x:v>13-Oct-2026: scheme 103164, Regular IDCW, ₹178.60. Growth और Direct की NAV इस्तेमाल नहीं हुई।</x:v>
      </x:c>
      <x:c r="B61" s="52"/>
      <x:c r="C61" s="52"/>
      <x:c r="D61" s="52"/>
      <x:c r="E61" s="52"/>
      <x:c r="F61" s="52"/>
      <x:c r="G61" s="52"/>
    </x:row>
    <x:row r="62" ht="33" customHeight="1">
      <x:c r="A62" s="55" t="str">
        <x:v>https://portal.amfiindia.com/DownloadNAVHistoryReport_Po.aspx?mf=3&amp;tp=1&amp;frmdt=13-Oct-2026&amp;todt=13-Oct-2026</x:v>
      </x:c>
      <x:c r="B62" s="55"/>
      <x:c r="C62" s="55"/>
      <x:c r="D62" s="55"/>
      <x:c r="E62" s="55"/>
      <x:c r="F62" s="55"/>
      <x:c r="G62" s="55"/>
    </x:row>
    <x:row r="63" ht="22.5" customHeight="1">
      <x:c r="A63" s="16" t="str">
        <x:v>S5 — AMFI, historical cross-check</x:v>
      </x:c>
      <x:c r="B63" s="16"/>
      <x:c r="C63" s="16"/>
      <x:c r="D63" s="16"/>
      <x:c r="E63" s="16"/>
      <x:c r="F63" s="16"/>
      <x:c r="G63" s="16"/>
    </x:row>
    <x:row r="64" ht="33" customHeight="1">
      <x:c r="A64" s="52" t="str">
        <x:v>23-Feb-2024 ₹193.28; 26-Feb-2024 ₹179.35; 27-Feb-2024 ₹179.51. Record-date NAV में payout घटा हुआ मानना सही नहीं होगा।</x:v>
      </x:c>
      <x:c r="B64" s="52"/>
      <x:c r="C64" s="52"/>
      <x:c r="D64" s="52"/>
      <x:c r="E64" s="52"/>
      <x:c r="F64" s="52"/>
      <x:c r="G64" s="52"/>
    </x:row>
    <x:row r="65" ht="33" customHeight="1">
      <x:c r="A65" s="55" t="str">
        <x:v>https://portal.amfiindia.com/DownloadNAVHistoryReport_Po.aspx?mf=3&amp;tp=1&amp;frmdt=23-Feb-2024&amp;todt=27-Feb-2024</x:v>
      </x:c>
      <x:c r="B65" s="55"/>
      <x:c r="C65" s="55"/>
      <x:c r="D65" s="55"/>
      <x:c r="E65" s="55"/>
      <x:c r="F65" s="55"/>
      <x:c r="G65" s="55"/>
    </x:row>
    <x:row r="66" ht="22.5" customHeight="1">
      <x:c r="A66" s="16" t="str">
        <x:v>S6 — AMC factsheet, March 2014</x:v>
      </x:c>
      <x:c r="B66" s="16"/>
      <x:c r="C66" s="16"/>
      <x:c r="D66" s="16"/>
      <x:c r="E66" s="16"/>
      <x:c r="F66" s="16"/>
      <x:c r="G66" s="16"/>
    </x:row>
    <x:row r="67" ht="33" customHeight="1">
      <x:c r="A67" s="52" t="str">
        <x:v>2011, 2013, 2014 Cum Dividend NAV क्रमशः ₹82.85, ₹78.66, ₹81.54; MFAPI से भी मेल खाते हैं।</x:v>
      </x:c>
      <x:c r="B67" s="52"/>
      <x:c r="C67" s="52"/>
      <x:c r="D67" s="52"/>
      <x:c r="E67" s="52"/>
      <x:c r="F67" s="52"/>
      <x:c r="G67" s="52"/>
    </x:row>
    <x:row r="68" ht="33" customHeight="1">
      <x:c r="A68" s="55" t="str">
        <x:v>https://mutualfund.adityabirlacapital.com/-/media/bsl/files/resources/factsheets/2014/empower-mar-2014.pdf</x:v>
      </x:c>
      <x:c r="B68" s="55"/>
      <x:c r="C68" s="55"/>
      <x:c r="D68" s="55"/>
      <x:c r="E68" s="55"/>
      <x:c r="F68" s="55"/>
      <x:c r="G68" s="55"/>
    </x:row>
    <x:row r="69" ht="22.5" customHeight="1">
      <x:c r="A69" s="16" t="str">
        <x:v>S7 — AMC notice, 20-Feb-2024</x:v>
      </x:c>
      <x:c r="B69" s="16"/>
      <x:c r="C69" s="16"/>
      <x:c r="D69" s="16"/>
      <x:c r="E69" s="16"/>
      <x:c r="F69" s="16"/>
      <x:c r="G69" s="16"/>
    </x:row>
    <x:row r="70" ht="33" customHeight="1">
      <x:c r="A70" s="52" t="str">
        <x:v>23-Feb-2024 record date; Regular IDCW ₹13.480/unit. NAV payout और लागू levy के बराबर घटती है।</x:v>
      </x:c>
      <x:c r="B70" s="52"/>
      <x:c r="C70" s="52"/>
      <x:c r="D70" s="52"/>
      <x:c r="E70" s="52"/>
      <x:c r="F70" s="52"/>
      <x:c r="G70" s="52"/>
    </x:row>
    <x:row r="71" ht="33" customHeight="1">
      <x:c r="A71" s="55" t="str">
        <x:v>https://mutualfund.adityabirlacapital.com/-/media/bsl/files/resources/addendums/2024/200224-record-date-for-distribution-in-few-schemes-of-abslmf.pdf</x:v>
      </x:c>
      <x:c r="B71" s="55"/>
      <x:c r="C71" s="55"/>
      <x:c r="D71" s="55"/>
      <x:c r="E71" s="55"/>
      <x:c r="F71" s="55"/>
      <x:c r="G71" s="55"/>
    </x:row>
    <x:row r="72">
      <x:c r="A72" s="16" t="str">
        <x:v>S8 — Moneycontrol, 20-Mar-2012</x:v>
      </x:c>
      <x:c r="B72" s="16"/>
      <x:c r="C72" s="16"/>
      <x:c r="D72" s="16"/>
      <x:c r="E72" s="16"/>
      <x:c r="F72" s="16"/>
      <x:c r="G72" s="16"/>
    </x:row>
    <x:row r="73" ht="33" customHeight="1">
      <x:c r="A73" s="52" t="str">
        <x:v>23-Mar-2012 ₹1.50/unit dividend की अलग पुष्टि।</x:v>
      </x:c>
      <x:c r="B73" s="52"/>
      <x:c r="C73" s="52"/>
      <x:c r="D73" s="52"/>
      <x:c r="E73" s="52"/>
      <x:c r="F73" s="52"/>
      <x:c r="G73" s="52"/>
    </x:row>
    <x:row r="74" ht="33" customHeight="1">
      <x:c r="A74" s="55" t="str">
        <x:v>https://www.moneycontrol.com/news/business/mutual-funds/-1902275.html</x:v>
      </x:c>
      <x:c r="B74" s="55"/>
      <x:c r="C74" s="55"/>
      <x:c r="D74" s="55"/>
      <x:c r="E74" s="55"/>
      <x:c r="F74" s="55"/>
      <x:c r="G74" s="55"/>
    </x:row>
    <x:row r="75">
      <x:c r="A75" s="16" t="str">
        <x:v>S9 — AMC annual report 2024–25</x:v>
      </x:c>
      <x:c r="B75" s="16"/>
      <x:c r="C75" s="16"/>
      <x:c r="D75" s="16"/>
      <x:c r="E75" s="16"/>
      <x:c r="F75" s="16"/>
      <x:c r="G75" s="16"/>
    </x:row>
    <x:row r="76" ht="33" customHeight="1">
      <x:c r="A76" s="52" t="str">
        <x:v>Regular plan inception 29-Mar-1996 और पुराने/वर्तमान नाम का मिलान।</x:v>
      </x:c>
      <x:c r="B76" s="52"/>
      <x:c r="C76" s="52"/>
      <x:c r="D76" s="52"/>
      <x:c r="E76" s="52"/>
      <x:c r="F76" s="52"/>
      <x:c r="G76" s="52"/>
    </x:row>
    <x:row r="77" ht="33" customHeight="1">
      <x:c r="A77" s="55" t="str">
        <x:v>https://mutualfund.adityabirlacapital.com/-/media/bsl/files/resources/financial-reports/birla-sun-life-mutual-fund/2024-2025/aditya-birla-sun-life-elss-tax-saver-fund.pdf</x:v>
      </x:c>
      <x:c r="B77" s="55"/>
      <x:c r="C77" s="55"/>
      <x:c r="D77" s="55"/>
      <x:c r="E77" s="55"/>
      <x:c r="F77" s="55"/>
      <x:c r="G77" s="55"/>
    </x:row>
  </x:sheetData>
  <x:mergeCells>
    <x:mergeCell ref="A1:G1"/>
    <x:mergeCell ref="A2:G2"/>
    <x:mergeCell ref="C4:G5"/>
    <x:mergeCell ref="C6:G8"/>
    <x:mergeCell ref="A10:G11"/>
    <x:mergeCell ref="A41:G41"/>
    <x:mergeCell ref="A42:G42"/>
    <x:mergeCell ref="A43:G43"/>
    <x:mergeCell ref="A44:G44"/>
    <x:mergeCell ref="A45:G45"/>
    <x:mergeCell ref="A46:G46"/>
    <x:mergeCell ref="A47:G47"/>
    <x:mergeCell ref="A48:G48"/>
    <x:mergeCell ref="A50:G50"/>
    <x:mergeCell ref="A51:G51"/>
    <x:mergeCell ref="A52:G52"/>
    <x:mergeCell ref="A53:G53"/>
    <x:mergeCell ref="A54:G54"/>
    <x:mergeCell ref="A55:G55"/>
    <x:mergeCell ref="A56:G56"/>
    <x:mergeCell ref="A57:G57"/>
    <x:mergeCell ref="A58:G58"/>
    <x:mergeCell ref="A59:G59"/>
    <x:mergeCell ref="A60:G60"/>
    <x:mergeCell ref="A61:G61"/>
    <x:mergeCell ref="A62:G62"/>
    <x:mergeCell ref="A63:G63"/>
    <x:mergeCell ref="A64:G64"/>
    <x:mergeCell ref="A65:G65"/>
    <x:mergeCell ref="A66:G66"/>
    <x:mergeCell ref="A67:G67"/>
    <x:mergeCell ref="A68:G68"/>
    <x:mergeCell ref="A69:G69"/>
    <x:mergeCell ref="A70:G70"/>
    <x:mergeCell ref="A71:G71"/>
    <x:mergeCell ref="A72:G72"/>
    <x:mergeCell ref="A73:G73"/>
    <x:mergeCell ref="A74:G74"/>
    <x:mergeCell ref="A75:G75"/>
    <x:mergeCell ref="A76:G76"/>
    <x:mergeCell ref="A77:G77"/>
  </x:mergeCells>
  <x:pageMargins left="0.7" right="0.7" top="0.75" bottom="0.75" header="0.3" footer="0.3"/>
  <x:legacyDrawing xmlns:r="http://schemas.openxmlformats.org/officeDocument/2006/relationships" r:id="R67c9c06dbe584e43"/>
</x:worksheet>
</file>